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8975" windowHeight="11955"/>
  </bookViews>
  <sheets>
    <sheet name="Ενδεικτικός Προϋπολογισμός" sheetId="1" r:id="rId1"/>
    <sheet name="ΚΑΕ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2" i="2"/>
  <c r="E12" i="2"/>
  <c r="D12" i="2"/>
  <c r="F263" i="1"/>
  <c r="F262" i="1"/>
  <c r="F261" i="1"/>
  <c r="F254" i="1"/>
  <c r="F253" i="1"/>
  <c r="F252" i="1"/>
  <c r="F251" i="1"/>
  <c r="F250" i="1"/>
  <c r="F249" i="1"/>
  <c r="F248" i="1"/>
  <c r="F247" i="1"/>
  <c r="F240" i="1"/>
  <c r="F239" i="1"/>
  <c r="F238" i="1"/>
  <c r="F237" i="1"/>
  <c r="F236" i="1"/>
  <c r="F241" i="1" l="1"/>
  <c r="F242" i="1" s="1"/>
  <c r="F243" i="1" s="1"/>
  <c r="F12" i="2"/>
  <c r="F255" i="1"/>
  <c r="F256" i="1" s="1"/>
  <c r="F257" i="1" s="1"/>
  <c r="F264" i="1"/>
  <c r="F265" i="1" l="1"/>
  <c r="D268" i="1"/>
  <c r="D183" i="1"/>
  <c r="F89" i="1"/>
  <c r="F90" i="1" s="1"/>
  <c r="F84" i="1"/>
  <c r="F85" i="1" s="1"/>
  <c r="F86" i="1" s="1"/>
  <c r="F79" i="1"/>
  <c r="F80" i="1" s="1"/>
  <c r="F81" i="1" s="1"/>
  <c r="F74" i="1"/>
  <c r="F75" i="1" s="1"/>
  <c r="F69" i="1"/>
  <c r="F70" i="1" s="1"/>
  <c r="F266" i="1" l="1"/>
  <c r="D270" i="1" s="1"/>
  <c r="D269" i="1"/>
  <c r="F82" i="1"/>
  <c r="F87" i="1"/>
  <c r="F76" i="1"/>
  <c r="F77" i="1" s="1"/>
  <c r="F91" i="1"/>
  <c r="F71" i="1"/>
  <c r="F72" i="1" s="1"/>
  <c r="F92" i="1" l="1"/>
  <c r="F153" i="1"/>
  <c r="F154" i="1" s="1"/>
  <c r="F152" i="1"/>
  <c r="F146" i="1"/>
  <c r="F145" i="1"/>
  <c r="F144" i="1"/>
  <c r="F143" i="1"/>
  <c r="F142" i="1"/>
  <c r="F141" i="1"/>
  <c r="F140" i="1"/>
  <c r="F139" i="1"/>
  <c r="F138" i="1"/>
  <c r="F137" i="1"/>
  <c r="F136" i="1"/>
  <c r="F173" i="1"/>
  <c r="F174" i="1" s="1"/>
  <c r="F172" i="1"/>
  <c r="F167" i="1"/>
  <c r="F166" i="1"/>
  <c r="F165" i="1"/>
  <c r="F164" i="1"/>
  <c r="F64" i="1"/>
  <c r="F94" i="1"/>
  <c r="F95" i="1"/>
  <c r="F96" i="1"/>
  <c r="F63" i="1"/>
  <c r="F65" i="1" s="1"/>
  <c r="F10" i="1"/>
  <c r="F9" i="1"/>
  <c r="F223" i="1"/>
  <c r="F222" i="1"/>
  <c r="F214" i="1"/>
  <c r="F215" i="1" s="1"/>
  <c r="F217" i="1" s="1"/>
  <c r="F207" i="1"/>
  <c r="F206" i="1"/>
  <c r="F198" i="1"/>
  <c r="F199" i="1" s="1"/>
  <c r="F201" i="1" s="1"/>
  <c r="F191" i="1"/>
  <c r="F190" i="1"/>
  <c r="F134" i="1"/>
  <c r="F135" i="1"/>
  <c r="F133" i="1"/>
  <c r="F123" i="1"/>
  <c r="F124" i="1"/>
  <c r="F125" i="1"/>
  <c r="F126" i="1"/>
  <c r="F122" i="1"/>
  <c r="F112" i="1"/>
  <c r="F113" i="1" s="1"/>
  <c r="F107" i="1"/>
  <c r="F108" i="1" s="1"/>
  <c r="F56" i="1"/>
  <c r="F55" i="1"/>
  <c r="F47" i="1"/>
  <c r="F48" i="1"/>
  <c r="F49" i="1"/>
  <c r="F46" i="1"/>
  <c r="F37" i="1"/>
  <c r="F38" i="1"/>
  <c r="F39" i="1"/>
  <c r="F40" i="1"/>
  <c r="F36" i="1"/>
  <c r="F28" i="1"/>
  <c r="F29" i="1"/>
  <c r="F30" i="1"/>
  <c r="F27" i="1"/>
  <c r="F17" i="1"/>
  <c r="F18" i="1"/>
  <c r="F19" i="1"/>
  <c r="F20" i="1"/>
  <c r="F21" i="1"/>
  <c r="F16" i="1"/>
  <c r="F5" i="1"/>
  <c r="F6" i="1"/>
  <c r="F7" i="1"/>
  <c r="F8" i="1"/>
  <c r="F4" i="1"/>
  <c r="F97" i="1" l="1"/>
  <c r="F101" i="1" s="1"/>
  <c r="F147" i="1"/>
  <c r="F157" i="1" s="1"/>
  <c r="F155" i="1"/>
  <c r="F175" i="1"/>
  <c r="F168" i="1"/>
  <c r="F177" i="1" s="1"/>
  <c r="F117" i="1"/>
  <c r="F11" i="1"/>
  <c r="F13" i="1" s="1"/>
  <c r="F216" i="1"/>
  <c r="F200" i="1"/>
  <c r="F109" i="1"/>
  <c r="F114" i="1"/>
  <c r="F115" i="1" s="1"/>
  <c r="F224" i="1"/>
  <c r="F208" i="1"/>
  <c r="F192" i="1"/>
  <c r="F57" i="1"/>
  <c r="F59" i="1" s="1"/>
  <c r="F58" i="1" s="1"/>
  <c r="F127" i="1"/>
  <c r="F129" i="1" s="1"/>
  <c r="F128" i="1" s="1"/>
  <c r="F22" i="1"/>
  <c r="F24" i="1" s="1"/>
  <c r="F23" i="1" s="1"/>
  <c r="F50" i="1"/>
  <c r="F52" i="1" s="1"/>
  <c r="F51" i="1" s="1"/>
  <c r="F41" i="1"/>
  <c r="F43" i="1" s="1"/>
  <c r="F42" i="1" s="1"/>
  <c r="F31" i="1"/>
  <c r="F33" i="1" s="1"/>
  <c r="F32" i="1" s="1"/>
  <c r="C182" i="1" l="1"/>
  <c r="F170" i="1"/>
  <c r="F169" i="1" s="1"/>
  <c r="F178" i="1" s="1"/>
  <c r="F149" i="1"/>
  <c r="F159" i="1" s="1"/>
  <c r="F12" i="1"/>
  <c r="D229" i="1"/>
  <c r="F110" i="1"/>
  <c r="F119" i="1" s="1"/>
  <c r="F118" i="1"/>
  <c r="F210" i="1"/>
  <c r="F209" i="1"/>
  <c r="F194" i="1"/>
  <c r="F193" i="1"/>
  <c r="F226" i="1"/>
  <c r="F225" i="1"/>
  <c r="F272" i="1" l="1"/>
  <c r="F179" i="1"/>
  <c r="F148" i="1"/>
  <c r="D230" i="1"/>
  <c r="D231" i="1"/>
  <c r="F158" i="1" l="1"/>
  <c r="F66" i="1"/>
  <c r="F67" i="1" s="1"/>
  <c r="F98" i="1" l="1"/>
  <c r="F102" i="1" s="1"/>
  <c r="C183" i="1" s="1"/>
  <c r="F273" i="1" s="1"/>
  <c r="F99" i="1" l="1"/>
  <c r="F103" i="1" s="1"/>
  <c r="C184" i="1" s="1"/>
  <c r="F274" i="1" s="1"/>
</calcChain>
</file>

<file path=xl/sharedStrings.xml><?xml version="1.0" encoding="utf-8"?>
<sst xmlns="http://schemas.openxmlformats.org/spreadsheetml/2006/main" count="395" uniqueCount="178">
  <si>
    <t>α/α</t>
  </si>
  <si>
    <t>Περιγραφή</t>
  </si>
  <si>
    <t>Μονάδα Μέτρησης</t>
  </si>
  <si>
    <t>Ποσότητα</t>
  </si>
  <si>
    <t>Ενδεικτική Τιμή Μονάδας (€)</t>
  </si>
  <si>
    <t>Ενδεικτική Συνολική Τιμή (€)</t>
  </si>
  <si>
    <t>Γλυκά, όπως περιγράφονται στις Τεχνικές Προδιαγραφές</t>
  </si>
  <si>
    <t>κιλά</t>
  </si>
  <si>
    <t>Ξηροί καρποί, όπως περιγράφονται στις Τεχνικές Προδιαγραφές</t>
  </si>
  <si>
    <t xml:space="preserve">Χυμός πορτοκάλι </t>
  </si>
  <si>
    <t>λίτρο</t>
  </si>
  <si>
    <t>Αναψυκτικά σε συσκευασία του 1,5 λίτρου</t>
  </si>
  <si>
    <t>συσκευασία</t>
  </si>
  <si>
    <t>Εμφιαλωμένο νερό σε συσκευασία του 1,5 λίτρου</t>
  </si>
  <si>
    <t>Σύνολο</t>
  </si>
  <si>
    <t>Φ.Π.Α. 24%</t>
  </si>
  <si>
    <t>Κέικ-Βουτήματα</t>
  </si>
  <si>
    <t>Καφές φίλτρου</t>
  </si>
  <si>
    <t>ποτήρια</t>
  </si>
  <si>
    <t>Χυμός πορτοκάλι</t>
  </si>
  <si>
    <t>κιλό</t>
  </si>
  <si>
    <t>Τοστ</t>
  </si>
  <si>
    <t>τεμάχιο</t>
  </si>
  <si>
    <t>Φυσικός χυμός πορτοκάλι 100% σε συσκευασία των 330ml</t>
  </si>
  <si>
    <t>ποτήρι</t>
  </si>
  <si>
    <t>Δαπάνη συμμετοχής ανά άτομο, όπως περιγράφεται στις τεχνικές προδιαγραφές</t>
  </si>
  <si>
    <t>συμμετοχή</t>
  </si>
  <si>
    <t>Κρασί χύμα, λευκό ή ροζέ, όπως περιγράφεται στις τεχνικές προδιαγραφές</t>
  </si>
  <si>
    <t>Παγωτό βάρους 100-110 γραμμαρίων, συσκευασμένο σε κυπελλάκι με καπάκι</t>
  </si>
  <si>
    <t>Νερό εμφιαλωμένο, 0,5 λίτρων, παγωμένο</t>
  </si>
  <si>
    <t>Αναψυκτικά σε συσκευασία 1,5 λίτρων</t>
  </si>
  <si>
    <t>Κέικ, βουτήματα</t>
  </si>
  <si>
    <t>Γλυκά</t>
  </si>
  <si>
    <t>Τιμή Μονάδας (€)</t>
  </si>
  <si>
    <t>Συνολική Τιμή(€)</t>
  </si>
  <si>
    <t>Αεροπανό διαστάσεων 1,20 m X 7 m με ψηφιακή εκτύπωση του τίτλου και του τόπου της εκδήλωσης πάνω σε λευκό ύφασμα τύπου μουσαμά από ίνες βινυλίου</t>
  </si>
  <si>
    <t>Καμβάς τύπου backdrop, διαστάσεων 5,50 m X 2,00 m, έγχρωμης εκτύπωσης, ο οποίος φέρει ξύλινο ή μεταλλικό στήριγμα τύπου Π με βάσεις</t>
  </si>
  <si>
    <t>Λάβαρα διαστάσεων 1 m X 2 m με ψηφιακή εκτύπωση του τίτλου και του τόπου της εκδήλωσης πάνω σε λευκό ύφασμα τύπου μουσαμά από ίνες βινυλίου</t>
  </si>
  <si>
    <t>Σκηνικό για το Φεστιβάλ διαστάσεων Υ: 3 μ. Μ: 8 μ., με ψηφιακή εκτύπωση, τετραχρωμία, σε λευκό ύφασμα τύπου μουσαμά με ίνες βινυλίου</t>
  </si>
  <si>
    <r>
      <t>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ομάδα: «Εδέσματα για εκδηλώσεις των Υπηρεσιών του Δήμου Ιλίου»</t>
    </r>
  </si>
  <si>
    <t>Τυροπιτάκια</t>
  </si>
  <si>
    <t>Ζαμπονοτυροπιτάκια</t>
  </si>
  <si>
    <t>Βασιλόπιτα, τύπου κέικ, με καρύδι και μπαχαρικά, σε τεμάχια ατομικής μερίδας, τυλιγμένα σε διάφανη μεμβράνη</t>
  </si>
  <si>
    <t>Βασιλόπιτα, τύπου κέικ, με καρύδι και μπαχαρικά, βάρους τριών κιλών εκάστη</t>
  </si>
  <si>
    <t>H1: Είδη με Φ.Π.Α. 24%</t>
  </si>
  <si>
    <t>H2: Είδη με Φ.Π.Α. 13%</t>
  </si>
  <si>
    <t>Φ.Π.Α. 13%</t>
  </si>
  <si>
    <t xml:space="preserve">Γενικό Σύνολο Α΄ </t>
  </si>
  <si>
    <t xml:space="preserve">Γενικό Σύνολο Β΄ </t>
  </si>
  <si>
    <t>Γενικό Σύνολο Γ΄</t>
  </si>
  <si>
    <t>Γενικό Σύνολο Δ΄</t>
  </si>
  <si>
    <t>Γενικό Σύνολο Ε΄</t>
  </si>
  <si>
    <t>ΣΥΝΟΛΟ Φ.Π.Α.</t>
  </si>
  <si>
    <t>ΣΥΝΟΛΟ 1ης ΟΜΑΔΑ</t>
  </si>
  <si>
    <t>Φ.Π.Α. 1ης ΟΜΑΔΑΣ</t>
  </si>
  <si>
    <t>ΓΕΝΙΚΟ ΣΥΝΟΛΟ 1ης ΟΜΑΔΑΣ</t>
  </si>
  <si>
    <t>Γενικό Σύνολο Η2΄</t>
  </si>
  <si>
    <t>Γενικό Σύνολο Η1΄</t>
  </si>
  <si>
    <t>ΣΥΝΟΛΟ 2ης Ομάδας</t>
  </si>
  <si>
    <t>ΓΕΝΙΚΟ ΣΥΝΟΛΟ 2ης Ομάδας</t>
  </si>
  <si>
    <t>2η ομάδα: «Προμήθεια και τοποθέτηση αεροπανό»</t>
  </si>
  <si>
    <t>Γενικό Σύνολο Α΄</t>
  </si>
  <si>
    <t>Γενικό Σύνολο B΄</t>
  </si>
  <si>
    <t>Γενικό Σύνολο ΣΤ΄</t>
  </si>
  <si>
    <t>Γενικό Σύνολο Θ΄</t>
  </si>
  <si>
    <t>Αναψυκτικά  σε συσκευασία 1,5 λίτρου</t>
  </si>
  <si>
    <t>Χυμός φρούτων σε συσκευασία των 300 ml</t>
  </si>
  <si>
    <t>ΙΑ1:Είδη με Φ.Π.Α. 24%</t>
  </si>
  <si>
    <t>Νερό εμφιαλωμένο σε συσκευασία 0,5 λίτρου</t>
  </si>
  <si>
    <t>ΙΑ2:Είδη με Φ.Π.Α. 13%</t>
  </si>
  <si>
    <t>Πιτάκια σφολιάτας ψημένα, όπως περιγράφονται στις τεχνικές προδιαγραφές</t>
  </si>
  <si>
    <t>Μπόμπες διάφορες, όπως περιγράφονται στις τεχνικές προδιαγραφές</t>
  </si>
  <si>
    <t>Καναπεδάκια διάφορα, όπως περιγράφονται στις τεχνικές προδιαγραφές</t>
  </si>
  <si>
    <t>Γενικό Σύνολο ΙΑ2΄</t>
  </si>
  <si>
    <t>Γενικό Σύνολο ΙΑ1΄</t>
  </si>
  <si>
    <t>Νερό εμφιαλωμένο, 1,5 λίτρου</t>
  </si>
  <si>
    <t>Ζελεδάκια (καραμέλες μαλακές)</t>
  </si>
  <si>
    <t>Λουκούμια μπουκές</t>
  </si>
  <si>
    <t>Καφές φίλτρου γαλλικός σε συσκευασία 500 γραμμαρίων</t>
  </si>
  <si>
    <t>Τσάι σε συσκευασία με 10 φακελάκια</t>
  </si>
  <si>
    <t>φυστίκια φλοιού</t>
  </si>
  <si>
    <t>Ι1 Είδη με Φ.Π.Α. 24%</t>
  </si>
  <si>
    <t>Ι2 Είδη με Φ.Π.Α. 13%</t>
  </si>
  <si>
    <t>Γενικό Σύνολο Ι1΄</t>
  </si>
  <si>
    <t>Γενικό Σύνολο Ι2΄</t>
  </si>
  <si>
    <t>Ζ1: Εορτασμός Πρωτοχρονιάς 2019</t>
  </si>
  <si>
    <t>Ζ2: Εορτασμός παγκόσμιας ημέρας γυναίκας (08 Μαρτίου 2019)</t>
  </si>
  <si>
    <t>ΚΑΡΥΔΕΣ (ατομικό γλυκό από ινδική καρύδα και ζάχαη-κερασάκι) τυλιγμένες σε διάφανη μεμβράνη</t>
  </si>
  <si>
    <t>Γενικό Σύνολο Ζ1</t>
  </si>
  <si>
    <t>Γενικό Σύνολο Ζ2</t>
  </si>
  <si>
    <t>Ζ3: Εορτασμός επετείου 25ης Μαρτίου 1821 (έτους 2019)</t>
  </si>
  <si>
    <t>ΜΑΚΑΡΟΝ (αμυγδαλόπαστα με γέμιση κρέμας), τυλιγμένα σε διάφανη μεμβράνη</t>
  </si>
  <si>
    <t>Γενικό Σύνολο Ζ3</t>
  </si>
  <si>
    <t>Ζ4: Εορτασμός Πάσχα (έτους 2019)</t>
  </si>
  <si>
    <t>Γενικό Σύνολο Ζ4</t>
  </si>
  <si>
    <t>Ζ5: Εορτασμός ημέρας Μητέρας-Πατέρα (έτους 2019)</t>
  </si>
  <si>
    <t>Ζ7: Εορτασμός Χριστουγέννων έτους 2018</t>
  </si>
  <si>
    <t>ΜΕΛΟΜΑΚΑΡΟΝΑ (με γαρνίρισμα καρύδι)</t>
  </si>
  <si>
    <t>ΚΟΥΡΑΜΠΙΕΔΕΣ (με φρέσκο βούτυρο γάλακτος και αμύγδαλο)</t>
  </si>
  <si>
    <t>Φ.Π.Α. υποομάδας Ζ΄</t>
  </si>
  <si>
    <t>Σύνολο υποομάδας Ζ΄</t>
  </si>
  <si>
    <t>Γενικό Σύνολο υποομάδας Ζ΄</t>
  </si>
  <si>
    <t>Γενικό Σύνολο Ζ5</t>
  </si>
  <si>
    <t>Γενικό Σύνολο Ζ6</t>
  </si>
  <si>
    <t>Γενικό Σύνολο Ζ7</t>
  </si>
  <si>
    <t>Σύνολο υποομάδας Η΄</t>
  </si>
  <si>
    <t>Φ.Π.Α. υποομάδας Η</t>
  </si>
  <si>
    <t>Γενικό Σύνολο υποομάδας Η΄</t>
  </si>
  <si>
    <t>Σύνολο υποομάδας Ι΄</t>
  </si>
  <si>
    <t>Φ.Π.Α. υποομάδας Ι΄</t>
  </si>
  <si>
    <t>Γενικό Σύνολο υποομάδας Ι΄</t>
  </si>
  <si>
    <t>Σύνολο υποομάδας ΙΑ΄</t>
  </si>
  <si>
    <t>Φ.Π.Α. υποομάδας ΙΑ΄</t>
  </si>
  <si>
    <t>Γενικό Σύνολο υποομάδας ΙΑ΄</t>
  </si>
  <si>
    <r>
      <t xml:space="preserve">Μετάλλια </t>
    </r>
    <r>
      <rPr>
        <sz val="11"/>
        <color rgb="FF000000"/>
        <rFont val="Arial"/>
        <family val="2"/>
        <charset val="161"/>
      </rPr>
      <t>με κορδέλα</t>
    </r>
  </si>
  <si>
    <t>Μετάλλια πρες παπιέ</t>
  </si>
  <si>
    <t>Τιμητικές πλακέτες</t>
  </si>
  <si>
    <t>Σήματα πέτου</t>
  </si>
  <si>
    <t>Μετάλλια σε κουτί</t>
  </si>
  <si>
    <t>Γενικό Σύνολο</t>
  </si>
  <si>
    <t>Είδος</t>
  </si>
  <si>
    <t>Μετάλλια μικρά</t>
  </si>
  <si>
    <t>Μετάλλια</t>
  </si>
  <si>
    <t>Κύπελλα 20cm</t>
  </si>
  <si>
    <t>Κύπελλα 27cm</t>
  </si>
  <si>
    <t>Κύπελλα 34cm</t>
  </si>
  <si>
    <t>Πλακέτες 16cm x 19 cm</t>
  </si>
  <si>
    <t>Πλακέτες 19 cm x 23 cm</t>
  </si>
  <si>
    <t>Αγαλματίδια-Έπαθλα 16cm έως 19cm</t>
  </si>
  <si>
    <t>Μετάλλια με κορδέλλα</t>
  </si>
  <si>
    <t>τιμητικές πλακέτες</t>
  </si>
  <si>
    <t>ΣΥΝΟΛΟ ΟΜΑΔΩΝ ΧΩΡΙΣ ΦΠΑ</t>
  </si>
  <si>
    <t>ΣΥΝΟΛΟ ΦΠΑ 24%</t>
  </si>
  <si>
    <t>ΓΕΝΙΚΟ ΣΥΝΟΛΟ</t>
  </si>
  <si>
    <t>3η  Ομάδα: «Μετάλλια και τιμητικές πλακέτες για εκδηλώσεις του Δήμου Ιλίου»</t>
  </si>
  <si>
    <t>ΣΥΝΟΛΟ 3ης Ομάδας</t>
  </si>
  <si>
    <t>ΓΕΝΙΚΟ ΣΥΝΟΛΟ 3ης Ομάδας</t>
  </si>
  <si>
    <t>ΣΥΝΟΛΟ</t>
  </si>
  <si>
    <t>Α/Α</t>
  </si>
  <si>
    <t>Κωδικοί Προϋπολογισμού</t>
  </si>
  <si>
    <t>00.6443.0007</t>
  </si>
  <si>
    <t>Προμήθεια ειδών για εκδηλώσεις του Δήμου Ιλίου</t>
  </si>
  <si>
    <t>00.6443.0004</t>
  </si>
  <si>
    <t>Προμήθεια αναψυκτικών, νερών, χυμών εδεσμάτων κ.λπ.-Διεύθυνσης Πολιτισμού</t>
  </si>
  <si>
    <t>Εκδηλώσεις (Μενού) των μελών Κοινωνικής Αλληλεγγύης</t>
  </si>
  <si>
    <t>Προμήθεια ειδών για εκδηλώσεις της Κοινωνικής Υπηρεσίας του Δήμου Ιλίου</t>
  </si>
  <si>
    <t>Δαπάνες για τη θερινή εορτή επιδείξεων της Διεύθυνσης Προσχολικής Αγωγής</t>
  </si>
  <si>
    <t>00.6443.0001</t>
  </si>
  <si>
    <t>Επιδείξεις, δεξιώσεις, εορτές και λοιπά θεάματα</t>
  </si>
  <si>
    <t>Προμήθεια αναμνηστικών για τους συμμετέχοντες στις εκδηλώσεις</t>
  </si>
  <si>
    <t>Προμήθεια μεταλλίων, επάθλων</t>
  </si>
  <si>
    <t>Προμήθεια πανό-αφισών-λαβάρων εκδηλώσεων</t>
  </si>
  <si>
    <t>Αεροπανό</t>
  </si>
  <si>
    <t>Ζ6: Εορτασμός επετείου 28ης Οκτωβρίου 1940 (έτους 2018)</t>
  </si>
  <si>
    <t>ΕΡΓΟΛΑΒΟΙ (αμυγδαλωτό ζύμη με γέμιση μαρμελάδας ή κρέμας) τυλιγμένοι σε διάφανη μεμβράνη</t>
  </si>
  <si>
    <t>ζάχαρη λευκή κρυσταλλική, σε συσκευασία των 1000 γραμμαρίων</t>
  </si>
  <si>
    <t>ΖΕΛΕΔΑΚΙΑ (καραμέλες μαλακές)</t>
  </si>
  <si>
    <t>ΚΑΡΙΟΚΕΣ (με γέμιση καρύδι-μπισκότο-σοκολάτα) τυλιγμένες σε διαφανή μεμβράνη</t>
  </si>
  <si>
    <t>ΜΠΑΚΛΑΒΑΣ ΝΗΣΤΙΣΙΜΟΣ (με γέμιση καρύδι-φυτικό βούτυρο-κανέλλα) τυλιγμένος σε διάφανη μεμβράνη</t>
  </si>
  <si>
    <r>
      <t>Α΄ Υποομάδα: «Εδέσματα για τις δεξιώσεις των εθνικών επετείων της  25</t>
    </r>
    <r>
      <rPr>
        <b/>
        <vertAlign val="superscript"/>
        <sz val="12"/>
        <color theme="1"/>
        <rFont val="Arial"/>
        <family val="2"/>
        <charset val="161"/>
      </rPr>
      <t>ης</t>
    </r>
    <r>
      <rPr>
        <b/>
        <sz val="12"/>
        <color theme="1"/>
        <rFont val="Arial"/>
        <family val="2"/>
        <charset val="161"/>
      </rPr>
      <t xml:space="preserve"> Μαρτίου και 28</t>
    </r>
    <r>
      <rPr>
        <b/>
        <vertAlign val="superscript"/>
        <sz val="12"/>
        <color theme="1"/>
        <rFont val="Arial"/>
        <family val="2"/>
        <charset val="161"/>
      </rPr>
      <t xml:space="preserve">ης </t>
    </r>
    <r>
      <rPr>
        <b/>
        <sz val="12"/>
        <color theme="1"/>
        <rFont val="Arial"/>
        <family val="2"/>
        <charset val="161"/>
      </rPr>
      <t>Οκτωβρίου»/Κ.Α.Ε.: 00.6443.0007</t>
    </r>
  </si>
  <si>
    <t>Β΄ Υποομάδα: «Εδέσματα για εκδηλώσεις-ημερίδες του Δήμου Ιλίου»/Κ.Α.Ε.: 00.6443.0007</t>
  </si>
  <si>
    <t>Γ΄ Υποομάδα: «Εδέσματα για την εκδήλωση προς τιμήν των Ριμινιτών-Ιερολοχιτών»/Κ.Α.Ε.: 00.6443.0007</t>
  </si>
  <si>
    <t>Δ΄ Υποομάδα: «Εδέσματα για εκδηλώσεις-ημερίδες της Διεύθυνσης Κοινωνικής Προστασίας και Υγείας»/Κ.Α.Ε.: 15.6473.0001</t>
  </si>
  <si>
    <t>Ε΄ Υποομάδα: «Εδέσματα για αιμοδοσίες»/Κ.Α.Ε.: 15. 6473.0001</t>
  </si>
  <si>
    <t>ΣΤ΄ Υποομάδα: «Εδέσματα για εκδηλώσεις-ημερίδες των Κ.Α.Π.Η. - εορτασμό της Παγκόσμιας ημέρας τρίτης ηλικίας»/Κ.Α.Ε.: 15.6474.0003</t>
  </si>
  <si>
    <t>Ζ΄ Υποομάδα: Εδέσματα για τις εορταστικές εκδηλώσεις των Κ.ΑΠ.Η./Κ.Α.Ε.: 15.6473.0001</t>
  </si>
  <si>
    <t>H΄ Υποομάδα: «Κεράσματα για το διήμερο φεστιβάλ των Παιδικών και Βρεφονηπιακών Σταθμών, της Διεύθυνσης Προσχολικής Αγωγής»/Κ.Α.Ε.: 15.6474.0006</t>
  </si>
  <si>
    <t>Θ΄ Υποομάδα «Κεράσματα για εκδηλώσεις ημερίδες της Διεύθυνσης Προσχολικής Αγωγής»/Κ.Α.Ε.: 15.6474.0006</t>
  </si>
  <si>
    <t>Ι΄ Υποομάδα «Εδέσματα για εκδηλώσεις της Διεύθυνσης Πολιτισμού»/Κ.Α.Ε.: 00.6443.0004</t>
  </si>
  <si>
    <t>ΙΑ΄ Υποομάδα «Εδέσματα για εκδηλώσεις του Αυτοτελούς Τμήματος Αθλητισμού, Νέας Γενιάς, Παιδείας και Δια Βίου Μάθησης»/Κ.Α.Ε.: 00.6443.0001</t>
  </si>
  <si>
    <t>Α΄ Υποομάδα: «Αεροπανό για εκδηλώσεις του Δήμου Ιλίου»/Κ.Α.Ε.: 15.6471.0002</t>
  </si>
  <si>
    <t>B΄ Υποομάδα: «Αεροπανό για αιμοδοσίες και για εκδηλώσεις της Διεύθυνσης Κοινωνικής Προστασίας και Υγείας»/Κ.Α.Ε.: 15.6471.0002</t>
  </si>
  <si>
    <t>Γ΄ Υποομάδα: «Αεροπανό για εκδηλώσεις της Διεύθυνσης Πολιτισμού»/Κ.Α.Ε.: 15.6471.0006</t>
  </si>
  <si>
    <t>Δ΄ Υποομάδα: «Αεροπανό για εκδηλώσεις του Αυτοτελούς Τμήματος Αθλητισμού, Νέας Γενιάς και Δια Βίου Μάθησης»/Κ.Α.Ε.: 15.6471.0002</t>
  </si>
  <si>
    <t>Ε΄ Υποομάδα: «Αεροπανό και σκηνικό φεστιβάλ για τις εκδηλώσεις της Διεύθυνσης Προσχολικής Αγωγής»/Κ.Α.Ε.: 15.6471.0006</t>
  </si>
  <si>
    <t>Α΄ υποομάδα: «Μετάλλια και τιμητικές πλακέτες για εκδηλώσεις του Δήμου Ιλίου»/Κ.Α.Ε.: 15.6471.0003</t>
  </si>
  <si>
    <t>Β΄ υποομάδα: «Μετάλλια, έπαθλα και τιμητικές πλακέτες για εκδηλώσεις του Αυτοτελούς Τμήματος Αθλητισμού, Νέας Γενιάς, Παιδείας και Δια Βίου Μάθησης»/Κ.Α.Ε.: 15.6472.0001</t>
  </si>
  <si>
    <t>Γ΄ υποομάδα: «Μετάλλια και τιμητικές πλακέτες για εκδηλώσεις της Διεύθυνσης Πολιτισμού»/Κ.Α.Ε.: 15.6472.0001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</si>
</sst>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;[Red]#,##0.00\ _€"/>
    <numFmt numFmtId="165" formatCode="#,##0.00\ &quot;€&quot;;[Red]#,##0.00\ &quot;€&quot;"/>
    <numFmt numFmtId="166" formatCode="#,##0.00;[Red]#,##0.00"/>
    <numFmt numFmtId="167" formatCode="#,##0;[Red]#,##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vertAlign val="superscript"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sz val="10"/>
      <color theme="1"/>
      <name val="Times New Roman"/>
      <family val="1"/>
      <charset val="161"/>
    </font>
    <font>
      <b/>
      <sz val="12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wrapText="1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0" fillId="0" borderId="0" xfId="0" applyNumberFormat="1"/>
    <xf numFmtId="0" fontId="2" fillId="0" borderId="1" xfId="0" applyFont="1" applyBorder="1" applyAlignment="1">
      <alignment horizontal="justify"/>
    </xf>
    <xf numFmtId="165" fontId="2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/>
    <xf numFmtId="0" fontId="8" fillId="0" borderId="1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0" fillId="0" borderId="0" xfId="0" applyNumberForma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0" fontId="2" fillId="0" borderId="2" xfId="0" applyFont="1" applyBorder="1" applyAlignment="1">
      <alignment horizontal="justify"/>
    </xf>
    <xf numFmtId="0" fontId="2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justify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abSelected="1" workbookViewId="0">
      <selection activeCell="D266" sqref="D266:E266"/>
    </sheetView>
  </sheetViews>
  <sheetFormatPr defaultRowHeight="15" x14ac:dyDescent="0.25"/>
  <cols>
    <col min="1" max="1" width="6.140625" customWidth="1"/>
    <col min="2" max="2" width="35.140625" customWidth="1"/>
    <col min="3" max="3" width="14.7109375" customWidth="1"/>
    <col min="4" max="5" width="11.85546875" customWidth="1"/>
    <col min="6" max="6" width="13.7109375" customWidth="1"/>
    <col min="7" max="7" width="10.5703125" bestFit="1" customWidth="1"/>
    <col min="9" max="10" width="9.5703125" bestFit="1" customWidth="1"/>
    <col min="12" max="12" width="9.5703125" bestFit="1" customWidth="1"/>
  </cols>
  <sheetData>
    <row r="1" spans="1:6" ht="32.25" customHeight="1" x14ac:dyDescent="0.25">
      <c r="A1" s="61" t="s">
        <v>39</v>
      </c>
      <c r="B1" s="62"/>
      <c r="C1" s="62"/>
      <c r="D1" s="62"/>
      <c r="E1" s="62"/>
      <c r="F1" s="63"/>
    </row>
    <row r="2" spans="1:6" ht="64.5" customHeight="1" x14ac:dyDescent="0.25">
      <c r="A2" s="30" t="s">
        <v>0</v>
      </c>
      <c r="B2" s="30" t="s">
        <v>1</v>
      </c>
      <c r="C2" s="30" t="s">
        <v>2</v>
      </c>
      <c r="D2" s="29" t="s">
        <v>4</v>
      </c>
      <c r="E2" s="30" t="s">
        <v>3</v>
      </c>
      <c r="F2" s="30" t="s">
        <v>5</v>
      </c>
    </row>
    <row r="3" spans="1:6" ht="38.25" customHeight="1" x14ac:dyDescent="0.25">
      <c r="A3" s="61" t="s">
        <v>159</v>
      </c>
      <c r="B3" s="62"/>
      <c r="C3" s="62"/>
      <c r="D3" s="62"/>
      <c r="E3" s="62"/>
      <c r="F3" s="63"/>
    </row>
    <row r="4" spans="1:6" ht="36.75" customHeight="1" x14ac:dyDescent="0.25">
      <c r="A4" s="12">
        <v>1</v>
      </c>
      <c r="B4" s="10" t="s">
        <v>6</v>
      </c>
      <c r="C4" s="12" t="s">
        <v>20</v>
      </c>
      <c r="D4" s="12">
        <v>80</v>
      </c>
      <c r="E4" s="14">
        <v>0</v>
      </c>
      <c r="F4" s="14">
        <f>D4*E4</f>
        <v>0</v>
      </c>
    </row>
    <row r="5" spans="1:6" ht="45" x14ac:dyDescent="0.25">
      <c r="A5" s="12">
        <v>2</v>
      </c>
      <c r="B5" s="10" t="s">
        <v>8</v>
      </c>
      <c r="C5" s="12" t="s">
        <v>20</v>
      </c>
      <c r="D5" s="12">
        <v>35</v>
      </c>
      <c r="E5" s="14">
        <v>0</v>
      </c>
      <c r="F5" s="14">
        <f t="shared" ref="F5:F10" si="0">D5*E5</f>
        <v>0</v>
      </c>
    </row>
    <row r="6" spans="1:6" ht="21.75" customHeight="1" x14ac:dyDescent="0.25">
      <c r="A6" s="12">
        <v>3</v>
      </c>
      <c r="B6" s="18" t="s">
        <v>9</v>
      </c>
      <c r="C6" s="12" t="s">
        <v>10</v>
      </c>
      <c r="D6" s="12">
        <v>50</v>
      </c>
      <c r="E6" s="14">
        <v>0</v>
      </c>
      <c r="F6" s="14">
        <f t="shared" si="0"/>
        <v>0</v>
      </c>
    </row>
    <row r="7" spans="1:6" ht="30" x14ac:dyDescent="0.25">
      <c r="A7" s="12">
        <v>4</v>
      </c>
      <c r="B7" s="10" t="s">
        <v>11</v>
      </c>
      <c r="C7" s="12" t="s">
        <v>12</v>
      </c>
      <c r="D7" s="12">
        <v>50</v>
      </c>
      <c r="E7" s="14">
        <v>0</v>
      </c>
      <c r="F7" s="14">
        <f t="shared" si="0"/>
        <v>0</v>
      </c>
    </row>
    <row r="8" spans="1:6" ht="34.5" customHeight="1" x14ac:dyDescent="0.25">
      <c r="A8" s="12">
        <v>5</v>
      </c>
      <c r="B8" s="10" t="s">
        <v>13</v>
      </c>
      <c r="C8" s="12" t="s">
        <v>12</v>
      </c>
      <c r="D8" s="12">
        <v>60</v>
      </c>
      <c r="E8" s="14">
        <v>0</v>
      </c>
      <c r="F8" s="14">
        <f t="shared" si="0"/>
        <v>0</v>
      </c>
    </row>
    <row r="9" spans="1:6" ht="22.5" customHeight="1" x14ac:dyDescent="0.25">
      <c r="A9" s="12">
        <v>6</v>
      </c>
      <c r="B9" s="10" t="s">
        <v>40</v>
      </c>
      <c r="C9" s="12" t="s">
        <v>20</v>
      </c>
      <c r="D9" s="12">
        <v>20</v>
      </c>
      <c r="E9" s="14">
        <v>0</v>
      </c>
      <c r="F9" s="14">
        <f t="shared" si="0"/>
        <v>0</v>
      </c>
    </row>
    <row r="10" spans="1:6" ht="21.75" customHeight="1" x14ac:dyDescent="0.25">
      <c r="A10" s="12">
        <v>7</v>
      </c>
      <c r="B10" s="10" t="s">
        <v>41</v>
      </c>
      <c r="C10" s="12" t="s">
        <v>20</v>
      </c>
      <c r="D10" s="12">
        <v>20</v>
      </c>
      <c r="E10" s="14">
        <v>0</v>
      </c>
      <c r="F10" s="14">
        <f t="shared" si="0"/>
        <v>0</v>
      </c>
    </row>
    <row r="11" spans="1:6" ht="21.75" customHeight="1" x14ac:dyDescent="0.25">
      <c r="A11" s="1"/>
      <c r="B11" s="4"/>
      <c r="C11" s="3"/>
      <c r="D11" s="64" t="s">
        <v>14</v>
      </c>
      <c r="E11" s="65"/>
      <c r="F11" s="15">
        <f>SUM(F4:F10)</f>
        <v>0</v>
      </c>
    </row>
    <row r="12" spans="1:6" ht="21" customHeight="1" x14ac:dyDescent="0.25">
      <c r="A12" s="1"/>
      <c r="B12" s="4"/>
      <c r="C12" s="3"/>
      <c r="D12" s="1"/>
      <c r="E12" s="17" t="s">
        <v>15</v>
      </c>
      <c r="F12" s="14">
        <f>F13-F11</f>
        <v>0</v>
      </c>
    </row>
    <row r="13" spans="1:6" ht="24" customHeight="1" x14ac:dyDescent="0.25">
      <c r="A13" s="1"/>
      <c r="B13" s="4"/>
      <c r="C13" s="3"/>
      <c r="D13" s="64" t="s">
        <v>61</v>
      </c>
      <c r="E13" s="65"/>
      <c r="F13" s="15">
        <f>F11*1.24</f>
        <v>0</v>
      </c>
    </row>
    <row r="14" spans="1:6" ht="15.75" x14ac:dyDescent="0.25">
      <c r="A14" s="82"/>
      <c r="B14" s="82"/>
      <c r="C14" s="82"/>
      <c r="D14" s="82"/>
      <c r="E14" s="82"/>
      <c r="F14" s="82"/>
    </row>
    <row r="15" spans="1:6" ht="30.75" customHeight="1" x14ac:dyDescent="0.25">
      <c r="A15" s="61" t="s">
        <v>160</v>
      </c>
      <c r="B15" s="62"/>
      <c r="C15" s="62"/>
      <c r="D15" s="62"/>
      <c r="E15" s="62"/>
      <c r="F15" s="63"/>
    </row>
    <row r="16" spans="1:6" ht="22.5" customHeight="1" x14ac:dyDescent="0.25">
      <c r="A16" s="12">
        <v>8</v>
      </c>
      <c r="B16" s="10" t="s">
        <v>16</v>
      </c>
      <c r="C16" s="12" t="s">
        <v>7</v>
      </c>
      <c r="D16" s="12">
        <v>100</v>
      </c>
      <c r="E16" s="14">
        <v>0</v>
      </c>
      <c r="F16" s="14">
        <f>D16*E16</f>
        <v>0</v>
      </c>
    </row>
    <row r="17" spans="1:6" ht="20.25" customHeight="1" x14ac:dyDescent="0.25">
      <c r="A17" s="12">
        <v>9</v>
      </c>
      <c r="B17" s="10" t="s">
        <v>9</v>
      </c>
      <c r="C17" s="12" t="s">
        <v>10</v>
      </c>
      <c r="D17" s="12">
        <v>100</v>
      </c>
      <c r="E17" s="14">
        <v>0</v>
      </c>
      <c r="F17" s="14">
        <f t="shared" ref="F17:F21" si="1">D17*E17</f>
        <v>0</v>
      </c>
    </row>
    <row r="18" spans="1:6" ht="33.75" customHeight="1" x14ac:dyDescent="0.25">
      <c r="A18" s="12">
        <v>10</v>
      </c>
      <c r="B18" s="10" t="s">
        <v>11</v>
      </c>
      <c r="C18" s="12" t="s">
        <v>12</v>
      </c>
      <c r="D18" s="12">
        <v>100</v>
      </c>
      <c r="E18" s="14">
        <v>0</v>
      </c>
      <c r="F18" s="14">
        <f t="shared" si="1"/>
        <v>0</v>
      </c>
    </row>
    <row r="19" spans="1:6" ht="23.25" customHeight="1" x14ac:dyDescent="0.25">
      <c r="A19" s="12">
        <v>11</v>
      </c>
      <c r="B19" s="10" t="s">
        <v>17</v>
      </c>
      <c r="C19" s="12" t="s">
        <v>18</v>
      </c>
      <c r="D19" s="12">
        <v>800</v>
      </c>
      <c r="E19" s="14">
        <v>0</v>
      </c>
      <c r="F19" s="14">
        <f t="shared" si="1"/>
        <v>0</v>
      </c>
    </row>
    <row r="20" spans="1:6" ht="34.5" customHeight="1" x14ac:dyDescent="0.25">
      <c r="A20" s="12">
        <v>12</v>
      </c>
      <c r="B20" s="10" t="s">
        <v>13</v>
      </c>
      <c r="C20" s="12" t="s">
        <v>12</v>
      </c>
      <c r="D20" s="12">
        <v>120</v>
      </c>
      <c r="E20" s="14">
        <v>0</v>
      </c>
      <c r="F20" s="14">
        <f t="shared" si="1"/>
        <v>0</v>
      </c>
    </row>
    <row r="21" spans="1:6" ht="34.5" customHeight="1" x14ac:dyDescent="0.25">
      <c r="A21" s="12">
        <v>13</v>
      </c>
      <c r="B21" s="10" t="s">
        <v>6</v>
      </c>
      <c r="C21" s="12" t="s">
        <v>7</v>
      </c>
      <c r="D21" s="12">
        <v>50</v>
      </c>
      <c r="E21" s="14">
        <v>0</v>
      </c>
      <c r="F21" s="14">
        <f t="shared" si="1"/>
        <v>0</v>
      </c>
    </row>
    <row r="22" spans="1:6" ht="22.5" customHeight="1" x14ac:dyDescent="0.25">
      <c r="A22" s="1"/>
      <c r="B22" s="4"/>
      <c r="C22" s="3"/>
      <c r="D22" s="64" t="s">
        <v>14</v>
      </c>
      <c r="E22" s="65"/>
      <c r="F22" s="15">
        <f>SUM(F16:F21)</f>
        <v>0</v>
      </c>
    </row>
    <row r="23" spans="1:6" ht="21.75" customHeight="1" x14ac:dyDescent="0.25">
      <c r="A23" s="1"/>
      <c r="B23" s="4"/>
      <c r="C23" s="3"/>
      <c r="D23" s="11"/>
      <c r="E23" s="17" t="s">
        <v>15</v>
      </c>
      <c r="F23" s="14">
        <f>F24-F22</f>
        <v>0</v>
      </c>
    </row>
    <row r="24" spans="1:6" ht="20.25" customHeight="1" x14ac:dyDescent="0.25">
      <c r="A24" s="1"/>
      <c r="B24" s="4"/>
      <c r="C24" s="3"/>
      <c r="D24" s="64" t="s">
        <v>62</v>
      </c>
      <c r="E24" s="65"/>
      <c r="F24" s="15">
        <f>F22*1.24</f>
        <v>0</v>
      </c>
    </row>
    <row r="25" spans="1:6" ht="15.75" x14ac:dyDescent="0.25">
      <c r="A25" s="82"/>
      <c r="B25" s="82"/>
      <c r="C25" s="82"/>
      <c r="D25" s="82"/>
      <c r="E25" s="82"/>
      <c r="F25" s="82"/>
    </row>
    <row r="26" spans="1:6" ht="36.75" customHeight="1" x14ac:dyDescent="0.25">
      <c r="A26" s="61" t="s">
        <v>161</v>
      </c>
      <c r="B26" s="62"/>
      <c r="C26" s="62"/>
      <c r="D26" s="62"/>
      <c r="E26" s="62"/>
      <c r="F26" s="63"/>
    </row>
    <row r="27" spans="1:6" ht="30" x14ac:dyDescent="0.25">
      <c r="A27" s="12">
        <v>14</v>
      </c>
      <c r="B27" s="10" t="s">
        <v>6</v>
      </c>
      <c r="C27" s="12" t="s">
        <v>20</v>
      </c>
      <c r="D27" s="12">
        <v>20</v>
      </c>
      <c r="E27" s="14">
        <v>0</v>
      </c>
      <c r="F27" s="14">
        <f>D27*E27</f>
        <v>0</v>
      </c>
    </row>
    <row r="28" spans="1:6" ht="22.5" customHeight="1" x14ac:dyDescent="0.25">
      <c r="A28" s="12">
        <v>15</v>
      </c>
      <c r="B28" s="10" t="s">
        <v>19</v>
      </c>
      <c r="C28" s="12" t="s">
        <v>10</v>
      </c>
      <c r="D28" s="12">
        <v>12</v>
      </c>
      <c r="E28" s="14">
        <v>0</v>
      </c>
      <c r="F28" s="14">
        <f t="shared" ref="F28:F30" si="2">D28*E28</f>
        <v>0</v>
      </c>
    </row>
    <row r="29" spans="1:6" ht="30" x14ac:dyDescent="0.25">
      <c r="A29" s="12">
        <v>16</v>
      </c>
      <c r="B29" s="10" t="s">
        <v>11</v>
      </c>
      <c r="C29" s="12" t="s">
        <v>12</v>
      </c>
      <c r="D29" s="12">
        <v>12</v>
      </c>
      <c r="E29" s="14">
        <v>0</v>
      </c>
      <c r="F29" s="14">
        <f t="shared" si="2"/>
        <v>0</v>
      </c>
    </row>
    <row r="30" spans="1:6" ht="30" x14ac:dyDescent="0.25">
      <c r="A30" s="12">
        <v>17</v>
      </c>
      <c r="B30" s="10" t="s">
        <v>13</v>
      </c>
      <c r="C30" s="12" t="s">
        <v>12</v>
      </c>
      <c r="D30" s="12">
        <v>12</v>
      </c>
      <c r="E30" s="14">
        <v>0</v>
      </c>
      <c r="F30" s="14">
        <f t="shared" si="2"/>
        <v>0</v>
      </c>
    </row>
    <row r="31" spans="1:6" ht="22.5" customHeight="1" x14ac:dyDescent="0.25">
      <c r="A31" s="1"/>
      <c r="B31" s="4"/>
      <c r="C31" s="3"/>
      <c r="D31" s="64" t="s">
        <v>14</v>
      </c>
      <c r="E31" s="65"/>
      <c r="F31" s="15">
        <f>SUM(F27:F30)</f>
        <v>0</v>
      </c>
    </row>
    <row r="32" spans="1:6" ht="22.5" customHeight="1" x14ac:dyDescent="0.25">
      <c r="A32" s="1"/>
      <c r="B32" s="4"/>
      <c r="C32" s="3"/>
      <c r="D32" s="11"/>
      <c r="E32" s="17" t="s">
        <v>15</v>
      </c>
      <c r="F32" s="14">
        <f>F33-F31</f>
        <v>0</v>
      </c>
    </row>
    <row r="33" spans="1:8" ht="22.5" customHeight="1" x14ac:dyDescent="0.25">
      <c r="A33" s="1"/>
      <c r="B33" s="4"/>
      <c r="C33" s="3"/>
      <c r="D33" s="64" t="s">
        <v>49</v>
      </c>
      <c r="E33" s="65"/>
      <c r="F33" s="15">
        <f>F31*1.24</f>
        <v>0</v>
      </c>
    </row>
    <row r="34" spans="1:8" ht="15.75" x14ac:dyDescent="0.25">
      <c r="A34" s="82"/>
      <c r="B34" s="82"/>
      <c r="C34" s="82"/>
      <c r="D34" s="82"/>
      <c r="E34" s="82"/>
      <c r="F34" s="82"/>
    </row>
    <row r="35" spans="1:8" ht="38.25" customHeight="1" x14ac:dyDescent="0.25">
      <c r="A35" s="61" t="s">
        <v>162</v>
      </c>
      <c r="B35" s="62"/>
      <c r="C35" s="62"/>
      <c r="D35" s="62"/>
      <c r="E35" s="62"/>
      <c r="F35" s="63"/>
    </row>
    <row r="36" spans="1:8" ht="30" x14ac:dyDescent="0.25">
      <c r="A36" s="12">
        <v>18</v>
      </c>
      <c r="B36" s="10" t="s">
        <v>13</v>
      </c>
      <c r="C36" s="12" t="s">
        <v>12</v>
      </c>
      <c r="D36" s="12">
        <v>230</v>
      </c>
      <c r="E36" s="14">
        <v>0</v>
      </c>
      <c r="F36" s="14">
        <f>D36*E36</f>
        <v>0</v>
      </c>
    </row>
    <row r="37" spans="1:8" ht="21.75" customHeight="1" x14ac:dyDescent="0.25">
      <c r="A37" s="12">
        <v>19</v>
      </c>
      <c r="B37" s="10" t="s">
        <v>16</v>
      </c>
      <c r="C37" s="12" t="s">
        <v>20</v>
      </c>
      <c r="D37" s="12">
        <v>72</v>
      </c>
      <c r="E37" s="14">
        <v>0</v>
      </c>
      <c r="F37" s="14">
        <f t="shared" ref="F37:F40" si="3">D37*E37</f>
        <v>0</v>
      </c>
    </row>
    <row r="38" spans="1:8" ht="30" x14ac:dyDescent="0.25">
      <c r="A38" s="12">
        <v>20</v>
      </c>
      <c r="B38" s="10" t="s">
        <v>11</v>
      </c>
      <c r="C38" s="12" t="s">
        <v>12</v>
      </c>
      <c r="D38" s="12">
        <v>230</v>
      </c>
      <c r="E38" s="14">
        <v>0</v>
      </c>
      <c r="F38" s="14">
        <f t="shared" si="3"/>
        <v>0</v>
      </c>
    </row>
    <row r="39" spans="1:8" ht="20.25" customHeight="1" x14ac:dyDescent="0.25">
      <c r="A39" s="12">
        <v>21</v>
      </c>
      <c r="B39" s="10" t="s">
        <v>17</v>
      </c>
      <c r="C39" s="12" t="s">
        <v>18</v>
      </c>
      <c r="D39" s="12">
        <v>720</v>
      </c>
      <c r="E39" s="14">
        <v>0</v>
      </c>
      <c r="F39" s="14">
        <f t="shared" si="3"/>
        <v>0</v>
      </c>
    </row>
    <row r="40" spans="1:8" ht="30" x14ac:dyDescent="0.25">
      <c r="A40" s="12">
        <v>22</v>
      </c>
      <c r="B40" s="10" t="s">
        <v>6</v>
      </c>
      <c r="C40" s="12" t="s">
        <v>20</v>
      </c>
      <c r="D40" s="12">
        <v>160</v>
      </c>
      <c r="E40" s="14">
        <v>0</v>
      </c>
      <c r="F40" s="14">
        <f t="shared" si="3"/>
        <v>0</v>
      </c>
    </row>
    <row r="41" spans="1:8" ht="22.5" customHeight="1" x14ac:dyDescent="0.25">
      <c r="A41" s="1"/>
      <c r="B41" s="4"/>
      <c r="C41" s="3"/>
      <c r="D41" s="64" t="s">
        <v>14</v>
      </c>
      <c r="E41" s="65"/>
      <c r="F41" s="15">
        <f>SUM(F36:F40)</f>
        <v>0</v>
      </c>
    </row>
    <row r="42" spans="1:8" ht="22.5" customHeight="1" x14ac:dyDescent="0.25">
      <c r="A42" s="1"/>
      <c r="B42" s="4"/>
      <c r="C42" s="3"/>
      <c r="D42" s="11"/>
      <c r="E42" s="17" t="s">
        <v>15</v>
      </c>
      <c r="F42" s="14">
        <f>F43-F41</f>
        <v>0</v>
      </c>
    </row>
    <row r="43" spans="1:8" ht="22.5" customHeight="1" x14ac:dyDescent="0.25">
      <c r="A43" s="1"/>
      <c r="B43" s="4"/>
      <c r="C43" s="3"/>
      <c r="D43" s="64" t="s">
        <v>50</v>
      </c>
      <c r="E43" s="65"/>
      <c r="F43" s="15">
        <f>F41*1.24</f>
        <v>0</v>
      </c>
    </row>
    <row r="44" spans="1:8" ht="15.75" x14ac:dyDescent="0.25">
      <c r="A44" s="82"/>
      <c r="B44" s="82"/>
      <c r="C44" s="82"/>
      <c r="D44" s="82"/>
      <c r="E44" s="82"/>
      <c r="F44" s="82"/>
    </row>
    <row r="45" spans="1:8" ht="23.25" customHeight="1" x14ac:dyDescent="0.25">
      <c r="A45" s="61" t="s">
        <v>163</v>
      </c>
      <c r="B45" s="62"/>
      <c r="C45" s="62"/>
      <c r="D45" s="62"/>
      <c r="E45" s="62"/>
      <c r="F45" s="63"/>
    </row>
    <row r="46" spans="1:8" ht="19.5" customHeight="1" x14ac:dyDescent="0.25">
      <c r="A46" s="12">
        <v>23</v>
      </c>
      <c r="B46" s="10" t="s">
        <v>21</v>
      </c>
      <c r="C46" s="12" t="s">
        <v>22</v>
      </c>
      <c r="D46" s="59">
        <v>1100</v>
      </c>
      <c r="E46" s="14">
        <v>0</v>
      </c>
      <c r="F46" s="14">
        <f>D46*E46</f>
        <v>0</v>
      </c>
    </row>
    <row r="47" spans="1:8" ht="30" x14ac:dyDescent="0.25">
      <c r="A47" s="12">
        <v>24</v>
      </c>
      <c r="B47" s="10" t="s">
        <v>13</v>
      </c>
      <c r="C47" s="12" t="s">
        <v>12</v>
      </c>
      <c r="D47" s="59">
        <v>180</v>
      </c>
      <c r="E47" s="14">
        <v>0</v>
      </c>
      <c r="F47" s="14">
        <f t="shared" ref="F47:F49" si="4">D47*E47</f>
        <v>0</v>
      </c>
    </row>
    <row r="48" spans="1:8" ht="30" x14ac:dyDescent="0.25">
      <c r="A48" s="12">
        <v>25</v>
      </c>
      <c r="B48" s="10" t="s">
        <v>23</v>
      </c>
      <c r="C48" s="12" t="s">
        <v>12</v>
      </c>
      <c r="D48" s="59">
        <v>1080</v>
      </c>
      <c r="E48" s="14">
        <v>0</v>
      </c>
      <c r="F48" s="14">
        <f t="shared" si="4"/>
        <v>0</v>
      </c>
      <c r="H48" s="60"/>
    </row>
    <row r="49" spans="1:8" ht="21" customHeight="1" x14ac:dyDescent="0.25">
      <c r="A49" s="12">
        <v>26</v>
      </c>
      <c r="B49" s="10" t="s">
        <v>17</v>
      </c>
      <c r="C49" s="12" t="s">
        <v>24</v>
      </c>
      <c r="D49" s="59">
        <v>540</v>
      </c>
      <c r="E49" s="14">
        <v>0</v>
      </c>
      <c r="F49" s="14">
        <f t="shared" si="4"/>
        <v>0</v>
      </c>
    </row>
    <row r="50" spans="1:8" ht="22.5" customHeight="1" x14ac:dyDescent="0.25">
      <c r="A50" s="1"/>
      <c r="B50" s="4"/>
      <c r="C50" s="3"/>
      <c r="D50" s="64" t="s">
        <v>14</v>
      </c>
      <c r="E50" s="65"/>
      <c r="F50" s="15">
        <f>SUM(F46:F49)</f>
        <v>0</v>
      </c>
    </row>
    <row r="51" spans="1:8" ht="22.5" customHeight="1" x14ac:dyDescent="0.25">
      <c r="A51" s="1"/>
      <c r="B51" s="4"/>
      <c r="C51" s="3"/>
      <c r="D51" s="11"/>
      <c r="E51" s="17" t="s">
        <v>15</v>
      </c>
      <c r="F51" s="14">
        <f>F52-F50</f>
        <v>0</v>
      </c>
    </row>
    <row r="52" spans="1:8" ht="22.5" customHeight="1" x14ac:dyDescent="0.25">
      <c r="A52" s="1"/>
      <c r="B52" s="4"/>
      <c r="C52" s="3"/>
      <c r="D52" s="64" t="s">
        <v>51</v>
      </c>
      <c r="E52" s="65"/>
      <c r="F52" s="15">
        <f>F50*1.24</f>
        <v>0</v>
      </c>
    </row>
    <row r="53" spans="1:8" ht="15.75" x14ac:dyDescent="0.25">
      <c r="A53" s="83"/>
      <c r="B53" s="84"/>
      <c r="C53" s="84"/>
      <c r="D53" s="84"/>
      <c r="E53" s="84"/>
      <c r="F53" s="85"/>
    </row>
    <row r="54" spans="1:8" ht="37.5" customHeight="1" x14ac:dyDescent="0.25">
      <c r="A54" s="61" t="s">
        <v>164</v>
      </c>
      <c r="B54" s="62"/>
      <c r="C54" s="62"/>
      <c r="D54" s="62"/>
      <c r="E54" s="62"/>
      <c r="F54" s="63"/>
    </row>
    <row r="55" spans="1:8" ht="51" customHeight="1" x14ac:dyDescent="0.25">
      <c r="A55" s="12">
        <v>27</v>
      </c>
      <c r="B55" s="10" t="s">
        <v>25</v>
      </c>
      <c r="C55" s="12" t="s">
        <v>26</v>
      </c>
      <c r="D55" s="59">
        <v>1700</v>
      </c>
      <c r="E55" s="14">
        <v>0</v>
      </c>
      <c r="F55" s="14">
        <f>D55*E55</f>
        <v>0</v>
      </c>
    </row>
    <row r="56" spans="1:8" ht="49.5" customHeight="1" x14ac:dyDescent="0.25">
      <c r="A56" s="12">
        <v>28</v>
      </c>
      <c r="B56" s="10" t="s">
        <v>27</v>
      </c>
      <c r="C56" s="12" t="s">
        <v>10</v>
      </c>
      <c r="D56" s="12">
        <v>425</v>
      </c>
      <c r="E56" s="14">
        <v>0</v>
      </c>
      <c r="F56" s="14">
        <f>D56*E56</f>
        <v>0</v>
      </c>
      <c r="H56" s="60"/>
    </row>
    <row r="57" spans="1:8" ht="22.5" customHeight="1" x14ac:dyDescent="0.25">
      <c r="A57" s="1"/>
      <c r="B57" s="4"/>
      <c r="C57" s="3"/>
      <c r="D57" s="64" t="s">
        <v>14</v>
      </c>
      <c r="E57" s="65"/>
      <c r="F57" s="15">
        <f>SUM(F55:F56)</f>
        <v>0</v>
      </c>
    </row>
    <row r="58" spans="1:8" ht="22.5" customHeight="1" x14ac:dyDescent="0.25">
      <c r="A58" s="1"/>
      <c r="B58" s="4"/>
      <c r="C58" s="3"/>
      <c r="D58" s="11"/>
      <c r="E58" s="17" t="s">
        <v>15</v>
      </c>
      <c r="F58" s="14">
        <f>F59-F57</f>
        <v>0</v>
      </c>
    </row>
    <row r="59" spans="1:8" ht="22.5" customHeight="1" x14ac:dyDescent="0.25">
      <c r="A59" s="1"/>
      <c r="B59" s="4"/>
      <c r="C59" s="3"/>
      <c r="D59" s="64" t="s">
        <v>63</v>
      </c>
      <c r="E59" s="65"/>
      <c r="F59" s="15">
        <f>F57*1.24</f>
        <v>0</v>
      </c>
    </row>
    <row r="60" spans="1:8" ht="15.75" x14ac:dyDescent="0.25">
      <c r="A60" s="79"/>
      <c r="B60" s="79"/>
      <c r="C60" s="79"/>
      <c r="D60" s="79"/>
      <c r="E60" s="79"/>
      <c r="F60" s="79"/>
    </row>
    <row r="61" spans="1:8" ht="34.5" customHeight="1" x14ac:dyDescent="0.25">
      <c r="A61" s="61" t="s">
        <v>165</v>
      </c>
      <c r="B61" s="62"/>
      <c r="C61" s="62"/>
      <c r="D61" s="62"/>
      <c r="E61" s="62"/>
      <c r="F61" s="63"/>
    </row>
    <row r="62" spans="1:8" ht="22.5" customHeight="1" x14ac:dyDescent="0.25">
      <c r="A62" s="61" t="s">
        <v>85</v>
      </c>
      <c r="B62" s="62"/>
      <c r="C62" s="62"/>
      <c r="D62" s="62"/>
      <c r="E62" s="62"/>
      <c r="F62" s="63"/>
    </row>
    <row r="63" spans="1:8" ht="60" x14ac:dyDescent="0.25">
      <c r="A63" s="12">
        <v>29</v>
      </c>
      <c r="B63" s="10" t="s">
        <v>42</v>
      </c>
      <c r="C63" s="12" t="s">
        <v>20</v>
      </c>
      <c r="D63" s="12">
        <v>149</v>
      </c>
      <c r="E63" s="14">
        <v>0</v>
      </c>
      <c r="F63" s="14">
        <f>D63*E63</f>
        <v>0</v>
      </c>
    </row>
    <row r="64" spans="1:8" ht="45" x14ac:dyDescent="0.25">
      <c r="A64" s="12">
        <v>30</v>
      </c>
      <c r="B64" s="10" t="s">
        <v>43</v>
      </c>
      <c r="C64" s="12" t="s">
        <v>20</v>
      </c>
      <c r="D64" s="12">
        <v>24</v>
      </c>
      <c r="E64" s="14">
        <v>0</v>
      </c>
      <c r="F64" s="14">
        <f t="shared" ref="F64:F96" si="5">D64*E64</f>
        <v>0</v>
      </c>
    </row>
    <row r="65" spans="1:6" ht="22.5" customHeight="1" x14ac:dyDescent="0.25">
      <c r="A65" s="12"/>
      <c r="B65" s="4"/>
      <c r="C65" s="11"/>
      <c r="D65" s="64" t="s">
        <v>14</v>
      </c>
      <c r="E65" s="65"/>
      <c r="F65" s="15">
        <f>F63+F64</f>
        <v>0</v>
      </c>
    </row>
    <row r="66" spans="1:6" ht="22.5" customHeight="1" x14ac:dyDescent="0.25">
      <c r="A66" s="12"/>
      <c r="B66" s="4"/>
      <c r="C66" s="11"/>
      <c r="D66" s="11"/>
      <c r="E66" s="17" t="s">
        <v>15</v>
      </c>
      <c r="F66" s="14">
        <f>F65*0.24</f>
        <v>0</v>
      </c>
    </row>
    <row r="67" spans="1:6" ht="22.5" customHeight="1" x14ac:dyDescent="0.25">
      <c r="A67" s="12"/>
      <c r="B67" s="4"/>
      <c r="C67" s="11"/>
      <c r="D67" s="64" t="s">
        <v>88</v>
      </c>
      <c r="E67" s="65"/>
      <c r="F67" s="15">
        <f>F65+F66</f>
        <v>0</v>
      </c>
    </row>
    <row r="68" spans="1:6" ht="22.5" customHeight="1" x14ac:dyDescent="0.25">
      <c r="A68" s="61" t="s">
        <v>86</v>
      </c>
      <c r="B68" s="62"/>
      <c r="C68" s="62"/>
      <c r="D68" s="62"/>
      <c r="E68" s="62"/>
      <c r="F68" s="63"/>
    </row>
    <row r="69" spans="1:6" ht="60" x14ac:dyDescent="0.25">
      <c r="A69" s="12">
        <v>31</v>
      </c>
      <c r="B69" s="10" t="s">
        <v>87</v>
      </c>
      <c r="C69" s="12" t="s">
        <v>20</v>
      </c>
      <c r="D69" s="12">
        <v>50</v>
      </c>
      <c r="E69" s="14">
        <v>0</v>
      </c>
      <c r="F69" s="14">
        <f>D69*E69</f>
        <v>0</v>
      </c>
    </row>
    <row r="70" spans="1:6" ht="22.5" customHeight="1" x14ac:dyDescent="0.25">
      <c r="A70" s="12"/>
      <c r="B70" s="10"/>
      <c r="C70" s="12"/>
      <c r="D70" s="64" t="s">
        <v>14</v>
      </c>
      <c r="E70" s="65"/>
      <c r="F70" s="15">
        <f>F69</f>
        <v>0</v>
      </c>
    </row>
    <row r="71" spans="1:6" ht="22.5" customHeight="1" x14ac:dyDescent="0.25">
      <c r="A71" s="12"/>
      <c r="B71" s="10"/>
      <c r="C71" s="12"/>
      <c r="D71" s="11"/>
      <c r="E71" s="17" t="s">
        <v>15</v>
      </c>
      <c r="F71" s="14">
        <f>F70*0.24</f>
        <v>0</v>
      </c>
    </row>
    <row r="72" spans="1:6" ht="22.5" customHeight="1" x14ac:dyDescent="0.25">
      <c r="A72" s="12"/>
      <c r="B72" s="10"/>
      <c r="C72" s="12"/>
      <c r="D72" s="64" t="s">
        <v>89</v>
      </c>
      <c r="E72" s="65"/>
      <c r="F72" s="15">
        <f>F70+F71</f>
        <v>0</v>
      </c>
    </row>
    <row r="73" spans="1:6" ht="22.5" customHeight="1" x14ac:dyDescent="0.25">
      <c r="A73" s="61" t="s">
        <v>90</v>
      </c>
      <c r="B73" s="62"/>
      <c r="C73" s="62"/>
      <c r="D73" s="62"/>
      <c r="E73" s="62"/>
      <c r="F73" s="63"/>
    </row>
    <row r="74" spans="1:6" ht="45" x14ac:dyDescent="0.25">
      <c r="A74" s="12">
        <v>32</v>
      </c>
      <c r="B74" s="10" t="s">
        <v>91</v>
      </c>
      <c r="C74" s="12" t="s">
        <v>20</v>
      </c>
      <c r="D74" s="12">
        <v>58</v>
      </c>
      <c r="E74" s="14">
        <v>0</v>
      </c>
      <c r="F74" s="14">
        <f>D74*E74</f>
        <v>0</v>
      </c>
    </row>
    <row r="75" spans="1:6" ht="22.5" customHeight="1" x14ac:dyDescent="0.25">
      <c r="A75" s="12"/>
      <c r="B75" s="10"/>
      <c r="C75" s="12"/>
      <c r="D75" s="64" t="s">
        <v>14</v>
      </c>
      <c r="E75" s="65"/>
      <c r="F75" s="15">
        <f>F74</f>
        <v>0</v>
      </c>
    </row>
    <row r="76" spans="1:6" ht="22.5" customHeight="1" x14ac:dyDescent="0.25">
      <c r="A76" s="12"/>
      <c r="B76" s="10"/>
      <c r="C76" s="12"/>
      <c r="D76" s="11"/>
      <c r="E76" s="17" t="s">
        <v>15</v>
      </c>
      <c r="F76" s="14">
        <f>F75*0.24</f>
        <v>0</v>
      </c>
    </row>
    <row r="77" spans="1:6" ht="22.5" customHeight="1" x14ac:dyDescent="0.25">
      <c r="A77" s="12"/>
      <c r="B77" s="10"/>
      <c r="C77" s="12"/>
      <c r="D77" s="64" t="s">
        <v>92</v>
      </c>
      <c r="E77" s="65"/>
      <c r="F77" s="15">
        <f>F75+F76</f>
        <v>0</v>
      </c>
    </row>
    <row r="78" spans="1:6" ht="22.5" customHeight="1" x14ac:dyDescent="0.25">
      <c r="A78" s="61" t="s">
        <v>93</v>
      </c>
      <c r="B78" s="62"/>
      <c r="C78" s="62"/>
      <c r="D78" s="62"/>
      <c r="E78" s="62"/>
      <c r="F78" s="63"/>
    </row>
    <row r="79" spans="1:6" ht="60" x14ac:dyDescent="0.25">
      <c r="A79" s="12">
        <v>33</v>
      </c>
      <c r="B79" s="10" t="s">
        <v>158</v>
      </c>
      <c r="C79" s="12" t="s">
        <v>20</v>
      </c>
      <c r="D79" s="12">
        <v>58</v>
      </c>
      <c r="E79" s="14">
        <v>0</v>
      </c>
      <c r="F79" s="14">
        <f>D79*E79</f>
        <v>0</v>
      </c>
    </row>
    <row r="80" spans="1:6" ht="22.5" customHeight="1" x14ac:dyDescent="0.25">
      <c r="A80" s="12"/>
      <c r="B80" s="10"/>
      <c r="C80" s="12"/>
      <c r="D80" s="64" t="s">
        <v>14</v>
      </c>
      <c r="E80" s="65"/>
      <c r="F80" s="15">
        <f>F79</f>
        <v>0</v>
      </c>
    </row>
    <row r="81" spans="1:10" ht="22.5" customHeight="1" x14ac:dyDescent="0.25">
      <c r="A81" s="12"/>
      <c r="B81" s="10"/>
      <c r="C81" s="12"/>
      <c r="D81" s="11"/>
      <c r="E81" s="17" t="s">
        <v>15</v>
      </c>
      <c r="F81" s="14">
        <f>F80*0.24</f>
        <v>0</v>
      </c>
    </row>
    <row r="82" spans="1:10" ht="22.5" customHeight="1" x14ac:dyDescent="0.25">
      <c r="A82" s="12"/>
      <c r="B82" s="10"/>
      <c r="C82" s="12"/>
      <c r="D82" s="64" t="s">
        <v>94</v>
      </c>
      <c r="E82" s="65"/>
      <c r="F82" s="15">
        <f>F80+F81</f>
        <v>0</v>
      </c>
    </row>
    <row r="83" spans="1:10" ht="22.5" customHeight="1" x14ac:dyDescent="0.25">
      <c r="A83" s="61" t="s">
        <v>95</v>
      </c>
      <c r="B83" s="62"/>
      <c r="C83" s="62"/>
      <c r="D83" s="62"/>
      <c r="E83" s="62"/>
      <c r="F83" s="63"/>
    </row>
    <row r="84" spans="1:10" ht="45" x14ac:dyDescent="0.25">
      <c r="A84" s="12">
        <v>34</v>
      </c>
      <c r="B84" s="10" t="s">
        <v>157</v>
      </c>
      <c r="C84" s="12" t="s">
        <v>20</v>
      </c>
      <c r="D84" s="12">
        <v>58</v>
      </c>
      <c r="E84" s="14">
        <v>0</v>
      </c>
      <c r="F84" s="14">
        <f>D84*E84</f>
        <v>0</v>
      </c>
    </row>
    <row r="85" spans="1:10" ht="22.5" customHeight="1" x14ac:dyDescent="0.25">
      <c r="A85" s="12"/>
      <c r="B85" s="10"/>
      <c r="C85" s="12"/>
      <c r="D85" s="64" t="s">
        <v>14</v>
      </c>
      <c r="E85" s="65"/>
      <c r="F85" s="15">
        <f>F84</f>
        <v>0</v>
      </c>
    </row>
    <row r="86" spans="1:10" ht="22.5" customHeight="1" x14ac:dyDescent="0.25">
      <c r="A86" s="12"/>
      <c r="B86" s="10"/>
      <c r="C86" s="12"/>
      <c r="D86" s="11"/>
      <c r="E86" s="17" t="s">
        <v>15</v>
      </c>
      <c r="F86" s="14">
        <f>F85*0.24</f>
        <v>0</v>
      </c>
    </row>
    <row r="87" spans="1:10" ht="22.5" customHeight="1" x14ac:dyDescent="0.25">
      <c r="A87" s="12"/>
      <c r="B87" s="10"/>
      <c r="C87" s="12"/>
      <c r="D87" s="64" t="s">
        <v>102</v>
      </c>
      <c r="E87" s="65"/>
      <c r="F87" s="15">
        <f>F85+F86</f>
        <v>0</v>
      </c>
    </row>
    <row r="88" spans="1:10" ht="22.5" customHeight="1" x14ac:dyDescent="0.25">
      <c r="A88" s="61" t="s">
        <v>153</v>
      </c>
      <c r="B88" s="62"/>
      <c r="C88" s="62"/>
      <c r="D88" s="62"/>
      <c r="E88" s="62"/>
      <c r="F88" s="63"/>
    </row>
    <row r="89" spans="1:10" ht="45" x14ac:dyDescent="0.25">
      <c r="A89" s="12">
        <v>35</v>
      </c>
      <c r="B89" s="10" t="s">
        <v>154</v>
      </c>
      <c r="C89" s="12" t="s">
        <v>20</v>
      </c>
      <c r="D89" s="12">
        <v>58</v>
      </c>
      <c r="E89" s="14">
        <v>0</v>
      </c>
      <c r="F89" s="15">
        <f>D89*E89</f>
        <v>0</v>
      </c>
    </row>
    <row r="90" spans="1:10" ht="22.5" customHeight="1" x14ac:dyDescent="0.25">
      <c r="A90" s="12"/>
      <c r="B90" s="10"/>
      <c r="C90" s="12"/>
      <c r="D90" s="64" t="s">
        <v>14</v>
      </c>
      <c r="E90" s="65"/>
      <c r="F90" s="15">
        <f>F89</f>
        <v>0</v>
      </c>
    </row>
    <row r="91" spans="1:10" ht="22.5" customHeight="1" x14ac:dyDescent="0.25">
      <c r="A91" s="12"/>
      <c r="B91" s="10"/>
      <c r="C91" s="12"/>
      <c r="D91" s="11"/>
      <c r="E91" s="17" t="s">
        <v>15</v>
      </c>
      <c r="F91" s="14">
        <f>F90*0.24</f>
        <v>0</v>
      </c>
    </row>
    <row r="92" spans="1:10" ht="22.5" customHeight="1" x14ac:dyDescent="0.25">
      <c r="A92" s="12"/>
      <c r="B92" s="10"/>
      <c r="C92" s="12"/>
      <c r="D92" s="64" t="s">
        <v>103</v>
      </c>
      <c r="E92" s="65"/>
      <c r="F92" s="15">
        <f>F90+F91</f>
        <v>0</v>
      </c>
    </row>
    <row r="93" spans="1:10" ht="22.5" customHeight="1" x14ac:dyDescent="0.25">
      <c r="A93" s="61" t="s">
        <v>96</v>
      </c>
      <c r="B93" s="62"/>
      <c r="C93" s="62"/>
      <c r="D93" s="62"/>
      <c r="E93" s="62"/>
      <c r="F93" s="63"/>
    </row>
    <row r="94" spans="1:10" ht="30" x14ac:dyDescent="0.25">
      <c r="A94" s="12">
        <v>36</v>
      </c>
      <c r="B94" s="10" t="s">
        <v>97</v>
      </c>
      <c r="C94" s="12" t="s">
        <v>20</v>
      </c>
      <c r="D94" s="12">
        <v>34</v>
      </c>
      <c r="E94" s="14">
        <v>0</v>
      </c>
      <c r="F94" s="14">
        <f t="shared" si="5"/>
        <v>0</v>
      </c>
    </row>
    <row r="95" spans="1:10" ht="38.25" customHeight="1" x14ac:dyDescent="0.25">
      <c r="A95" s="12">
        <v>37</v>
      </c>
      <c r="B95" s="10" t="s">
        <v>98</v>
      </c>
      <c r="C95" s="12" t="s">
        <v>20</v>
      </c>
      <c r="D95" s="12">
        <v>34</v>
      </c>
      <c r="E95" s="14">
        <v>0</v>
      </c>
      <c r="F95" s="14">
        <f t="shared" si="5"/>
        <v>0</v>
      </c>
    </row>
    <row r="96" spans="1:10" ht="30" x14ac:dyDescent="0.25">
      <c r="A96" s="12">
        <v>38</v>
      </c>
      <c r="B96" s="10" t="s">
        <v>156</v>
      </c>
      <c r="C96" s="12" t="s">
        <v>20</v>
      </c>
      <c r="D96" s="12">
        <v>5</v>
      </c>
      <c r="E96" s="14">
        <v>0</v>
      </c>
      <c r="F96" s="14">
        <f t="shared" si="5"/>
        <v>0</v>
      </c>
      <c r="J96" s="49"/>
    </row>
    <row r="97" spans="1:7" ht="22.5" customHeight="1" x14ac:dyDescent="0.25">
      <c r="A97" s="9"/>
      <c r="B97" s="9"/>
      <c r="C97" s="9"/>
      <c r="D97" s="64" t="s">
        <v>14</v>
      </c>
      <c r="E97" s="65"/>
      <c r="F97" s="15">
        <f>F94+F95+F96</f>
        <v>0</v>
      </c>
    </row>
    <row r="98" spans="1:7" ht="22.5" customHeight="1" x14ac:dyDescent="0.25">
      <c r="A98" s="9"/>
      <c r="B98" s="9"/>
      <c r="C98" s="9"/>
      <c r="D98" s="11"/>
      <c r="E98" s="17" t="s">
        <v>15</v>
      </c>
      <c r="F98" s="14">
        <f>F97*0.24</f>
        <v>0</v>
      </c>
    </row>
    <row r="99" spans="1:7" ht="22.5" customHeight="1" x14ac:dyDescent="0.25">
      <c r="A99" s="9"/>
      <c r="B99" s="9"/>
      <c r="C99" s="9"/>
      <c r="D99" s="64" t="s">
        <v>104</v>
      </c>
      <c r="E99" s="65"/>
      <c r="F99" s="15">
        <f>F97+F98</f>
        <v>0</v>
      </c>
    </row>
    <row r="100" spans="1:7" ht="15.75" x14ac:dyDescent="0.25">
      <c r="A100" s="13"/>
      <c r="B100" s="13"/>
      <c r="C100" s="13"/>
      <c r="D100" s="13"/>
      <c r="E100" s="13"/>
      <c r="F100" s="13"/>
    </row>
    <row r="101" spans="1:7" ht="22.5" customHeight="1" x14ac:dyDescent="0.25">
      <c r="A101" s="36"/>
      <c r="B101" s="36"/>
      <c r="C101" s="64" t="s">
        <v>100</v>
      </c>
      <c r="D101" s="80"/>
      <c r="E101" s="65"/>
      <c r="F101" s="15">
        <f>F65+F70+F75+F80+F85+F90+F97</f>
        <v>0</v>
      </c>
    </row>
    <row r="102" spans="1:7" ht="22.5" customHeight="1" x14ac:dyDescent="0.25">
      <c r="A102" s="36"/>
      <c r="B102" s="36"/>
      <c r="C102" s="69" t="s">
        <v>99</v>
      </c>
      <c r="D102" s="81"/>
      <c r="E102" s="70"/>
      <c r="F102" s="14">
        <f>F66+F71+F76+F81+F86+F91+F98</f>
        <v>0</v>
      </c>
    </row>
    <row r="103" spans="1:7" ht="22.5" customHeight="1" x14ac:dyDescent="0.25">
      <c r="A103" s="36"/>
      <c r="B103" s="36"/>
      <c r="C103" s="64" t="s">
        <v>101</v>
      </c>
      <c r="D103" s="80"/>
      <c r="E103" s="65"/>
      <c r="F103" s="15">
        <f>F67+F72+F77+F82+F87+F92+F99</f>
        <v>0</v>
      </c>
      <c r="G103" s="38"/>
    </row>
    <row r="104" spans="1:7" ht="15.75" x14ac:dyDescent="0.25">
      <c r="A104" s="13"/>
      <c r="B104" s="13"/>
      <c r="C104" s="13"/>
      <c r="D104" s="13"/>
      <c r="E104" s="13"/>
      <c r="F104" s="13"/>
    </row>
    <row r="105" spans="1:7" ht="50.25" customHeight="1" x14ac:dyDescent="0.25">
      <c r="A105" s="61" t="s">
        <v>166</v>
      </c>
      <c r="B105" s="62"/>
      <c r="C105" s="62"/>
      <c r="D105" s="62"/>
      <c r="E105" s="62"/>
      <c r="F105" s="63"/>
    </row>
    <row r="106" spans="1:7" ht="24" customHeight="1" x14ac:dyDescent="0.25">
      <c r="A106" s="61" t="s">
        <v>44</v>
      </c>
      <c r="B106" s="62"/>
      <c r="C106" s="62"/>
      <c r="D106" s="62"/>
      <c r="E106" s="62"/>
      <c r="F106" s="63"/>
    </row>
    <row r="107" spans="1:7" ht="45" x14ac:dyDescent="0.25">
      <c r="A107" s="12">
        <v>39</v>
      </c>
      <c r="B107" s="10" t="s">
        <v>28</v>
      </c>
      <c r="C107" s="12" t="s">
        <v>22</v>
      </c>
      <c r="D107" s="12">
        <v>2500</v>
      </c>
      <c r="E107" s="14">
        <v>0</v>
      </c>
      <c r="F107" s="14">
        <f>D107*E107</f>
        <v>0</v>
      </c>
    </row>
    <row r="108" spans="1:7" ht="22.5" customHeight="1" x14ac:dyDescent="0.25">
      <c r="A108" s="8"/>
      <c r="B108" s="2"/>
      <c r="C108" s="8"/>
      <c r="D108" s="64" t="s">
        <v>14</v>
      </c>
      <c r="E108" s="65"/>
      <c r="F108" s="15">
        <f>F107+0</f>
        <v>0</v>
      </c>
    </row>
    <row r="109" spans="1:7" ht="22.5" customHeight="1" x14ac:dyDescent="0.25">
      <c r="A109" s="8"/>
      <c r="B109" s="2"/>
      <c r="C109" s="8"/>
      <c r="D109" s="11"/>
      <c r="E109" s="17" t="s">
        <v>15</v>
      </c>
      <c r="F109" s="14">
        <f>F108*0.24</f>
        <v>0</v>
      </c>
    </row>
    <row r="110" spans="1:7" ht="22.5" customHeight="1" x14ac:dyDescent="0.25">
      <c r="A110" s="8"/>
      <c r="B110" s="2"/>
      <c r="C110" s="8"/>
      <c r="D110" s="64" t="s">
        <v>57</v>
      </c>
      <c r="E110" s="65"/>
      <c r="F110" s="15">
        <f>F108+F109</f>
        <v>0</v>
      </c>
    </row>
    <row r="111" spans="1:7" ht="24" customHeight="1" x14ac:dyDescent="0.25">
      <c r="A111" s="61" t="s">
        <v>45</v>
      </c>
      <c r="B111" s="62"/>
      <c r="C111" s="62"/>
      <c r="D111" s="62"/>
      <c r="E111" s="62"/>
      <c r="F111" s="63"/>
    </row>
    <row r="112" spans="1:7" ht="30" x14ac:dyDescent="0.25">
      <c r="A112" s="12">
        <v>40</v>
      </c>
      <c r="B112" s="10" t="s">
        <v>29</v>
      </c>
      <c r="C112" s="12" t="s">
        <v>22</v>
      </c>
      <c r="D112" s="12">
        <v>2500</v>
      </c>
      <c r="E112" s="14">
        <v>0</v>
      </c>
      <c r="F112" s="14">
        <f>D112*E112</f>
        <v>0</v>
      </c>
    </row>
    <row r="113" spans="1:6" ht="22.5" customHeight="1" x14ac:dyDescent="0.25">
      <c r="A113" s="1"/>
      <c r="B113" s="4"/>
      <c r="C113" s="3"/>
      <c r="D113" s="64" t="s">
        <v>14</v>
      </c>
      <c r="E113" s="65"/>
      <c r="F113" s="15">
        <f>F112+0</f>
        <v>0</v>
      </c>
    </row>
    <row r="114" spans="1:6" ht="22.5" customHeight="1" x14ac:dyDescent="0.25">
      <c r="A114" s="1"/>
      <c r="B114" s="4"/>
      <c r="C114" s="3"/>
      <c r="D114" s="11"/>
      <c r="E114" s="17" t="s">
        <v>46</v>
      </c>
      <c r="F114" s="14">
        <f>F113*0.13</f>
        <v>0</v>
      </c>
    </row>
    <row r="115" spans="1:6" ht="22.5" customHeight="1" x14ac:dyDescent="0.25">
      <c r="A115" s="1"/>
      <c r="B115" s="4"/>
      <c r="C115" s="3"/>
      <c r="D115" s="64" t="s">
        <v>56</v>
      </c>
      <c r="E115" s="65"/>
      <c r="F115" s="15">
        <f>F113+F114</f>
        <v>0</v>
      </c>
    </row>
    <row r="116" spans="1:6" ht="17.25" customHeight="1" x14ac:dyDescent="0.25">
      <c r="A116" s="24"/>
      <c r="B116" s="25"/>
      <c r="C116" s="26"/>
      <c r="D116" s="28"/>
      <c r="E116" s="27"/>
      <c r="F116" s="15"/>
    </row>
    <row r="117" spans="1:6" ht="22.5" customHeight="1" x14ac:dyDescent="0.25">
      <c r="A117" s="64" t="s">
        <v>105</v>
      </c>
      <c r="B117" s="80"/>
      <c r="C117" s="80"/>
      <c r="D117" s="80"/>
      <c r="E117" s="65"/>
      <c r="F117" s="15">
        <f>F108+F113</f>
        <v>0</v>
      </c>
    </row>
    <row r="118" spans="1:6" ht="22.5" customHeight="1" x14ac:dyDescent="0.25">
      <c r="A118" s="69" t="s">
        <v>106</v>
      </c>
      <c r="B118" s="81"/>
      <c r="C118" s="81"/>
      <c r="D118" s="81"/>
      <c r="E118" s="70"/>
      <c r="F118" s="14">
        <f>F109+F114</f>
        <v>0</v>
      </c>
    </row>
    <row r="119" spans="1:6" ht="22.5" customHeight="1" x14ac:dyDescent="0.25">
      <c r="A119" s="64" t="s">
        <v>107</v>
      </c>
      <c r="B119" s="80"/>
      <c r="C119" s="80"/>
      <c r="D119" s="80"/>
      <c r="E119" s="65"/>
      <c r="F119" s="15">
        <f>F110+F115</f>
        <v>0</v>
      </c>
    </row>
    <row r="120" spans="1:6" ht="15.75" x14ac:dyDescent="0.25">
      <c r="A120" s="82"/>
      <c r="B120" s="82"/>
      <c r="C120" s="82"/>
      <c r="D120" s="82"/>
      <c r="E120" s="82"/>
      <c r="F120" s="82"/>
    </row>
    <row r="121" spans="1:6" ht="36.75" customHeight="1" x14ac:dyDescent="0.25">
      <c r="A121" s="61" t="s">
        <v>167</v>
      </c>
      <c r="B121" s="62"/>
      <c r="C121" s="62"/>
      <c r="D121" s="62"/>
      <c r="E121" s="62"/>
      <c r="F121" s="63"/>
    </row>
    <row r="122" spans="1:6" ht="21" customHeight="1" x14ac:dyDescent="0.25">
      <c r="A122" s="12">
        <v>41</v>
      </c>
      <c r="B122" s="10" t="s">
        <v>75</v>
      </c>
      <c r="C122" s="12" t="s">
        <v>12</v>
      </c>
      <c r="D122" s="12">
        <v>100</v>
      </c>
      <c r="E122" s="14">
        <v>0</v>
      </c>
      <c r="F122" s="14">
        <f>D122*E122</f>
        <v>0</v>
      </c>
    </row>
    <row r="123" spans="1:6" ht="30" x14ac:dyDescent="0.25">
      <c r="A123" s="12">
        <v>42</v>
      </c>
      <c r="B123" s="10" t="s">
        <v>30</v>
      </c>
      <c r="C123" s="12" t="s">
        <v>12</v>
      </c>
      <c r="D123" s="12">
        <v>100</v>
      </c>
      <c r="E123" s="14">
        <v>0</v>
      </c>
      <c r="F123" s="14">
        <f>D123*E123</f>
        <v>0</v>
      </c>
    </row>
    <row r="124" spans="1:6" ht="21" customHeight="1" x14ac:dyDescent="0.25">
      <c r="A124" s="12">
        <v>43</v>
      </c>
      <c r="B124" s="10" t="s">
        <v>17</v>
      </c>
      <c r="C124" s="12" t="s">
        <v>24</v>
      </c>
      <c r="D124" s="12">
        <v>450</v>
      </c>
      <c r="E124" s="14">
        <v>0</v>
      </c>
      <c r="F124" s="14">
        <f>D124*E124</f>
        <v>0</v>
      </c>
    </row>
    <row r="125" spans="1:6" ht="21" customHeight="1" x14ac:dyDescent="0.25">
      <c r="A125" s="12">
        <v>44</v>
      </c>
      <c r="B125" s="10" t="s">
        <v>31</v>
      </c>
      <c r="C125" s="12" t="s">
        <v>20</v>
      </c>
      <c r="D125" s="12">
        <v>20</v>
      </c>
      <c r="E125" s="14">
        <v>0</v>
      </c>
      <c r="F125" s="14">
        <f>D125*E125</f>
        <v>0</v>
      </c>
    </row>
    <row r="126" spans="1:6" ht="21" customHeight="1" x14ac:dyDescent="0.25">
      <c r="A126" s="12">
        <v>45</v>
      </c>
      <c r="B126" s="10" t="s">
        <v>32</v>
      </c>
      <c r="C126" s="12" t="s">
        <v>20</v>
      </c>
      <c r="D126" s="12">
        <v>20</v>
      </c>
      <c r="E126" s="14">
        <v>0</v>
      </c>
      <c r="F126" s="14">
        <f>D126*E126</f>
        <v>0</v>
      </c>
    </row>
    <row r="127" spans="1:6" ht="22.5" customHeight="1" x14ac:dyDescent="0.25">
      <c r="A127" s="1"/>
      <c r="B127" s="4"/>
      <c r="C127" s="3"/>
      <c r="D127" s="64" t="s">
        <v>14</v>
      </c>
      <c r="E127" s="65"/>
      <c r="F127" s="15">
        <f>SUM(F122:F126)</f>
        <v>0</v>
      </c>
    </row>
    <row r="128" spans="1:6" ht="22.5" customHeight="1" x14ac:dyDescent="0.25">
      <c r="A128" s="1"/>
      <c r="B128" s="4"/>
      <c r="C128" s="3"/>
      <c r="D128" s="11"/>
      <c r="E128" s="17" t="s">
        <v>15</v>
      </c>
      <c r="F128" s="14">
        <f>F129-F127</f>
        <v>0</v>
      </c>
    </row>
    <row r="129" spans="1:8" ht="22.5" customHeight="1" x14ac:dyDescent="0.25">
      <c r="A129" s="1"/>
      <c r="B129" s="4"/>
      <c r="C129" s="3"/>
      <c r="D129" s="64" t="s">
        <v>64</v>
      </c>
      <c r="E129" s="65"/>
      <c r="F129" s="15">
        <f>F127*1.24</f>
        <v>0</v>
      </c>
    </row>
    <row r="130" spans="1:8" ht="15.75" x14ac:dyDescent="0.25">
      <c r="A130" s="82"/>
      <c r="B130" s="82"/>
      <c r="C130" s="82"/>
      <c r="D130" s="82"/>
      <c r="E130" s="82"/>
      <c r="F130" s="82"/>
    </row>
    <row r="131" spans="1:8" ht="32.25" customHeight="1" x14ac:dyDescent="0.25">
      <c r="A131" s="82" t="s">
        <v>168</v>
      </c>
      <c r="B131" s="82"/>
      <c r="C131" s="82"/>
      <c r="D131" s="82"/>
      <c r="E131" s="82"/>
      <c r="F131" s="82"/>
    </row>
    <row r="132" spans="1:8" ht="15.75" x14ac:dyDescent="0.25">
      <c r="A132" s="87" t="s">
        <v>81</v>
      </c>
      <c r="B132" s="88"/>
      <c r="C132" s="88"/>
      <c r="D132" s="88"/>
      <c r="E132" s="88"/>
      <c r="F132" s="89"/>
    </row>
    <row r="133" spans="1:8" ht="45" x14ac:dyDescent="0.25">
      <c r="A133" s="12">
        <v>46</v>
      </c>
      <c r="B133" s="10" t="s">
        <v>70</v>
      </c>
      <c r="C133" s="7" t="s">
        <v>20</v>
      </c>
      <c r="D133" s="7">
        <v>40</v>
      </c>
      <c r="E133" s="14">
        <v>0</v>
      </c>
      <c r="F133" s="14">
        <f>D133*E133</f>
        <v>0</v>
      </c>
    </row>
    <row r="134" spans="1:8" ht="45" x14ac:dyDescent="0.25">
      <c r="A134" s="12">
        <v>47</v>
      </c>
      <c r="B134" s="10" t="s">
        <v>71</v>
      </c>
      <c r="C134" s="12" t="s">
        <v>22</v>
      </c>
      <c r="D134" s="7">
        <v>1500</v>
      </c>
      <c r="E134" s="14">
        <v>0</v>
      </c>
      <c r="F134" s="14">
        <f t="shared" ref="F134:F146" si="6">D134*E134</f>
        <v>0</v>
      </c>
      <c r="H134" s="38"/>
    </row>
    <row r="135" spans="1:8" ht="45" x14ac:dyDescent="0.25">
      <c r="A135" s="12">
        <v>48</v>
      </c>
      <c r="B135" s="10" t="s">
        <v>72</v>
      </c>
      <c r="C135" s="12" t="s">
        <v>22</v>
      </c>
      <c r="D135" s="7">
        <v>1500</v>
      </c>
      <c r="E135" s="14">
        <v>0</v>
      </c>
      <c r="F135" s="14">
        <f t="shared" si="6"/>
        <v>0</v>
      </c>
      <c r="H135" s="38"/>
    </row>
    <row r="136" spans="1:8" ht="30" x14ac:dyDescent="0.25">
      <c r="A136" s="12">
        <v>49</v>
      </c>
      <c r="B136" s="10" t="s">
        <v>30</v>
      </c>
      <c r="C136" s="12" t="s">
        <v>12</v>
      </c>
      <c r="D136" s="12">
        <v>400</v>
      </c>
      <c r="E136" s="14">
        <v>0</v>
      </c>
      <c r="F136" s="14">
        <f t="shared" si="6"/>
        <v>0</v>
      </c>
      <c r="H136" s="38"/>
    </row>
    <row r="137" spans="1:8" ht="30.75" x14ac:dyDescent="0.25">
      <c r="A137" s="12">
        <v>50</v>
      </c>
      <c r="B137" s="31" t="s">
        <v>66</v>
      </c>
      <c r="C137" s="12" t="s">
        <v>12</v>
      </c>
      <c r="D137" s="12">
        <v>200</v>
      </c>
      <c r="E137" s="14">
        <v>0</v>
      </c>
      <c r="F137" s="14">
        <f t="shared" si="6"/>
        <v>0</v>
      </c>
    </row>
    <row r="138" spans="1:8" ht="33.75" customHeight="1" x14ac:dyDescent="0.25">
      <c r="A138" s="12">
        <v>51</v>
      </c>
      <c r="B138" s="10" t="s">
        <v>6</v>
      </c>
      <c r="C138" s="12" t="s">
        <v>20</v>
      </c>
      <c r="D138" s="12">
        <v>60</v>
      </c>
      <c r="E138" s="14">
        <v>0</v>
      </c>
      <c r="F138" s="14">
        <f t="shared" si="6"/>
        <v>0</v>
      </c>
    </row>
    <row r="139" spans="1:8" ht="21.75" customHeight="1" x14ac:dyDescent="0.25">
      <c r="A139" s="12">
        <v>52</v>
      </c>
      <c r="B139" s="10" t="s">
        <v>31</v>
      </c>
      <c r="C139" s="12" t="s">
        <v>20</v>
      </c>
      <c r="D139" s="12">
        <v>40</v>
      </c>
      <c r="E139" s="14">
        <v>0</v>
      </c>
      <c r="F139" s="14">
        <f t="shared" si="6"/>
        <v>0</v>
      </c>
    </row>
    <row r="140" spans="1:8" ht="23.25" customHeight="1" x14ac:dyDescent="0.25">
      <c r="A140" s="12">
        <v>53</v>
      </c>
      <c r="B140" s="10" t="s">
        <v>76</v>
      </c>
      <c r="C140" s="12" t="s">
        <v>20</v>
      </c>
      <c r="D140" s="12">
        <v>10</v>
      </c>
      <c r="E140" s="14">
        <v>0</v>
      </c>
      <c r="F140" s="14">
        <f t="shared" si="6"/>
        <v>0</v>
      </c>
    </row>
    <row r="141" spans="1:8" ht="22.5" customHeight="1" x14ac:dyDescent="0.25">
      <c r="A141" s="12">
        <v>54</v>
      </c>
      <c r="B141" s="10" t="s">
        <v>77</v>
      </c>
      <c r="C141" s="12" t="s">
        <v>20</v>
      </c>
      <c r="D141" s="12">
        <v>10</v>
      </c>
      <c r="E141" s="14">
        <v>0</v>
      </c>
      <c r="F141" s="14">
        <f t="shared" si="6"/>
        <v>0</v>
      </c>
    </row>
    <row r="142" spans="1:8" ht="60" x14ac:dyDescent="0.25">
      <c r="A142" s="12">
        <v>55</v>
      </c>
      <c r="B142" s="10" t="s">
        <v>42</v>
      </c>
      <c r="C142" s="12" t="s">
        <v>20</v>
      </c>
      <c r="D142" s="12">
        <v>10</v>
      </c>
      <c r="E142" s="14">
        <v>0</v>
      </c>
      <c r="F142" s="14">
        <f t="shared" si="6"/>
        <v>0</v>
      </c>
    </row>
    <row r="143" spans="1:8" ht="39" customHeight="1" x14ac:dyDescent="0.25">
      <c r="A143" s="12">
        <v>56</v>
      </c>
      <c r="B143" s="10" t="s">
        <v>78</v>
      </c>
      <c r="C143" s="12" t="s">
        <v>12</v>
      </c>
      <c r="D143" s="12">
        <v>10</v>
      </c>
      <c r="E143" s="14">
        <v>0</v>
      </c>
      <c r="F143" s="14">
        <f t="shared" si="6"/>
        <v>0</v>
      </c>
    </row>
    <row r="144" spans="1:8" ht="53.25" customHeight="1" x14ac:dyDescent="0.25">
      <c r="A144" s="12">
        <v>57</v>
      </c>
      <c r="B144" s="10" t="s">
        <v>155</v>
      </c>
      <c r="C144" s="12" t="s">
        <v>12</v>
      </c>
      <c r="D144" s="12">
        <v>20</v>
      </c>
      <c r="E144" s="14">
        <v>0</v>
      </c>
      <c r="F144" s="14">
        <f t="shared" si="6"/>
        <v>0</v>
      </c>
    </row>
    <row r="145" spans="1:6" ht="36" customHeight="1" x14ac:dyDescent="0.25">
      <c r="A145" s="12">
        <v>58</v>
      </c>
      <c r="B145" s="10" t="s">
        <v>79</v>
      </c>
      <c r="C145" s="12" t="s">
        <v>12</v>
      </c>
      <c r="D145" s="12">
        <v>20</v>
      </c>
      <c r="E145" s="14">
        <v>0</v>
      </c>
      <c r="F145" s="14">
        <f t="shared" si="6"/>
        <v>0</v>
      </c>
    </row>
    <row r="146" spans="1:6" ht="22.5" customHeight="1" x14ac:dyDescent="0.25">
      <c r="A146" s="12">
        <v>59</v>
      </c>
      <c r="B146" s="10" t="s">
        <v>80</v>
      </c>
      <c r="C146" s="12" t="s">
        <v>20</v>
      </c>
      <c r="D146" s="32">
        <v>30</v>
      </c>
      <c r="E146" s="14">
        <v>0</v>
      </c>
      <c r="F146" s="14">
        <f t="shared" si="6"/>
        <v>0</v>
      </c>
    </row>
    <row r="147" spans="1:6" ht="22.5" customHeight="1" x14ac:dyDescent="0.25">
      <c r="A147" s="1"/>
      <c r="B147" s="4"/>
      <c r="C147" s="3"/>
      <c r="D147" s="64" t="s">
        <v>14</v>
      </c>
      <c r="E147" s="65"/>
      <c r="F147" s="15">
        <f>SUM(F133:F146)</f>
        <v>0</v>
      </c>
    </row>
    <row r="148" spans="1:6" ht="22.5" customHeight="1" x14ac:dyDescent="0.25">
      <c r="A148" s="1"/>
      <c r="B148" s="4"/>
      <c r="C148" s="3"/>
      <c r="D148" s="11"/>
      <c r="E148" s="17" t="s">
        <v>15</v>
      </c>
      <c r="F148" s="14">
        <f>F149-F147</f>
        <v>0</v>
      </c>
    </row>
    <row r="149" spans="1:6" ht="22.5" customHeight="1" x14ac:dyDescent="0.25">
      <c r="A149" s="1"/>
      <c r="B149" s="4"/>
      <c r="C149" s="3"/>
      <c r="D149" s="64" t="s">
        <v>83</v>
      </c>
      <c r="E149" s="65"/>
      <c r="F149" s="15">
        <f>F147*1.24</f>
        <v>0</v>
      </c>
    </row>
    <row r="150" spans="1:6" ht="22.5" customHeight="1" x14ac:dyDescent="0.25">
      <c r="A150" s="20"/>
      <c r="B150" s="21"/>
      <c r="C150" s="20"/>
      <c r="D150" s="22"/>
      <c r="E150" s="22"/>
      <c r="F150" s="23"/>
    </row>
    <row r="151" spans="1:6" ht="22.5" customHeight="1" x14ac:dyDescent="0.25">
      <c r="A151" s="87" t="s">
        <v>82</v>
      </c>
      <c r="B151" s="88"/>
      <c r="C151" s="88"/>
      <c r="D151" s="88"/>
      <c r="E151" s="88"/>
      <c r="F151" s="89"/>
    </row>
    <row r="152" spans="1:6" ht="30.75" x14ac:dyDescent="0.25">
      <c r="A152" s="11">
        <v>60</v>
      </c>
      <c r="B152" s="34" t="s">
        <v>68</v>
      </c>
      <c r="C152" s="12" t="s">
        <v>22</v>
      </c>
      <c r="D152" s="32">
        <v>2500</v>
      </c>
      <c r="E152" s="14">
        <v>0</v>
      </c>
      <c r="F152" s="14">
        <f>D152*E152</f>
        <v>0</v>
      </c>
    </row>
    <row r="153" spans="1:6" ht="22.5" customHeight="1" x14ac:dyDescent="0.25">
      <c r="A153" s="11"/>
      <c r="B153" s="4"/>
      <c r="C153" s="11"/>
      <c r="D153" s="64" t="s">
        <v>14</v>
      </c>
      <c r="E153" s="65"/>
      <c r="F153" s="15">
        <f>E152*D152</f>
        <v>0</v>
      </c>
    </row>
    <row r="154" spans="1:6" ht="22.5" customHeight="1" x14ac:dyDescent="0.25">
      <c r="A154" s="11"/>
      <c r="B154" s="4"/>
      <c r="C154" s="11"/>
      <c r="D154" s="11"/>
      <c r="E154" s="17" t="s">
        <v>46</v>
      </c>
      <c r="F154" s="14">
        <f>F153*0.13</f>
        <v>0</v>
      </c>
    </row>
    <row r="155" spans="1:6" ht="22.5" customHeight="1" x14ac:dyDescent="0.25">
      <c r="A155" s="11"/>
      <c r="B155" s="4"/>
      <c r="C155" s="11"/>
      <c r="D155" s="64" t="s">
        <v>84</v>
      </c>
      <c r="E155" s="65"/>
      <c r="F155" s="15">
        <f>F153+F154</f>
        <v>0</v>
      </c>
    </row>
    <row r="156" spans="1:6" ht="22.5" customHeight="1" x14ac:dyDescent="0.25">
      <c r="A156" s="20"/>
      <c r="B156" s="21"/>
      <c r="C156" s="20"/>
      <c r="D156" s="22"/>
      <c r="E156" s="22"/>
      <c r="F156" s="23"/>
    </row>
    <row r="157" spans="1:6" ht="22.5" customHeight="1" x14ac:dyDescent="0.25">
      <c r="A157" s="64" t="s">
        <v>108</v>
      </c>
      <c r="B157" s="80"/>
      <c r="C157" s="80"/>
      <c r="D157" s="80"/>
      <c r="E157" s="65"/>
      <c r="F157" s="15">
        <f>F147+F153</f>
        <v>0</v>
      </c>
    </row>
    <row r="158" spans="1:6" ht="22.5" customHeight="1" x14ac:dyDescent="0.25">
      <c r="A158" s="69" t="s">
        <v>109</v>
      </c>
      <c r="B158" s="81"/>
      <c r="C158" s="81"/>
      <c r="D158" s="81"/>
      <c r="E158" s="70"/>
      <c r="F158" s="14">
        <f>F148+F154</f>
        <v>0</v>
      </c>
    </row>
    <row r="159" spans="1:6" ht="22.5" customHeight="1" x14ac:dyDescent="0.25">
      <c r="A159" s="64" t="s">
        <v>110</v>
      </c>
      <c r="B159" s="80"/>
      <c r="C159" s="80"/>
      <c r="D159" s="80"/>
      <c r="E159" s="65"/>
      <c r="F159" s="15">
        <f>F149+F155</f>
        <v>0</v>
      </c>
    </row>
    <row r="160" spans="1:6" ht="22.5" customHeight="1" x14ac:dyDescent="0.25">
      <c r="A160" s="20"/>
      <c r="B160" s="21"/>
      <c r="C160" s="20"/>
      <c r="D160" s="22"/>
      <c r="E160" s="22"/>
      <c r="F160" s="23"/>
    </row>
    <row r="161" spans="1:6" ht="22.5" customHeight="1" x14ac:dyDescent="0.25">
      <c r="A161" s="20"/>
      <c r="B161" s="21"/>
      <c r="C161" s="20"/>
      <c r="D161" s="22"/>
      <c r="E161" s="22"/>
      <c r="F161" s="23"/>
    </row>
    <row r="162" spans="1:6" ht="37.5" customHeight="1" x14ac:dyDescent="0.25">
      <c r="A162" s="66" t="s">
        <v>169</v>
      </c>
      <c r="B162" s="67"/>
      <c r="C162" s="67"/>
      <c r="D162" s="67"/>
      <c r="E162" s="67"/>
      <c r="F162" s="68"/>
    </row>
    <row r="163" spans="1:6" ht="25.5" customHeight="1" x14ac:dyDescent="0.25">
      <c r="A163" s="66" t="s">
        <v>67</v>
      </c>
      <c r="B163" s="67"/>
      <c r="C163" s="67"/>
      <c r="D163" s="67"/>
      <c r="E163" s="67"/>
      <c r="F163" s="68"/>
    </row>
    <row r="164" spans="1:6" ht="60" x14ac:dyDescent="0.25">
      <c r="A164" s="32">
        <v>61</v>
      </c>
      <c r="B164" s="10" t="s">
        <v>42</v>
      </c>
      <c r="C164" s="33" t="s">
        <v>20</v>
      </c>
      <c r="D164" s="12">
        <v>30</v>
      </c>
      <c r="E164" s="14">
        <v>0</v>
      </c>
      <c r="F164" s="14">
        <f>D164*E164</f>
        <v>0</v>
      </c>
    </row>
    <row r="165" spans="1:6" ht="45.75" x14ac:dyDescent="0.25">
      <c r="A165" s="32">
        <v>62</v>
      </c>
      <c r="B165" s="34" t="s">
        <v>43</v>
      </c>
      <c r="C165" s="33" t="s">
        <v>20</v>
      </c>
      <c r="D165" s="12">
        <v>3</v>
      </c>
      <c r="E165" s="14">
        <v>0</v>
      </c>
      <c r="F165" s="14">
        <f t="shared" ref="F165:F166" si="7">D165*E165</f>
        <v>0</v>
      </c>
    </row>
    <row r="166" spans="1:6" ht="30.75" x14ac:dyDescent="0.25">
      <c r="A166" s="32">
        <v>63</v>
      </c>
      <c r="B166" s="34" t="s">
        <v>65</v>
      </c>
      <c r="C166" s="33" t="s">
        <v>22</v>
      </c>
      <c r="D166" s="12">
        <v>60</v>
      </c>
      <c r="E166" s="14">
        <v>0</v>
      </c>
      <c r="F166" s="14">
        <f t="shared" si="7"/>
        <v>0</v>
      </c>
    </row>
    <row r="167" spans="1:6" ht="30.75" x14ac:dyDescent="0.25">
      <c r="A167" s="12">
        <v>64</v>
      </c>
      <c r="B167" s="31" t="s">
        <v>66</v>
      </c>
      <c r="C167" s="12" t="s">
        <v>22</v>
      </c>
      <c r="D167" s="32">
        <v>1000</v>
      </c>
      <c r="E167" s="14">
        <v>0</v>
      </c>
      <c r="F167" s="14">
        <f>D167*E167</f>
        <v>0</v>
      </c>
    </row>
    <row r="168" spans="1:6" ht="22.5" customHeight="1" x14ac:dyDescent="0.25">
      <c r="A168" s="11"/>
      <c r="B168" s="4"/>
      <c r="C168" s="11"/>
      <c r="D168" s="64" t="s">
        <v>14</v>
      </c>
      <c r="E168" s="65"/>
      <c r="F168" s="15">
        <f>SUM(F164:F167)</f>
        <v>0</v>
      </c>
    </row>
    <row r="169" spans="1:6" ht="22.5" customHeight="1" x14ac:dyDescent="0.25">
      <c r="A169" s="11"/>
      <c r="B169" s="4"/>
      <c r="C169" s="11"/>
      <c r="D169" s="11"/>
      <c r="E169" s="17" t="s">
        <v>15</v>
      </c>
      <c r="F169" s="14">
        <f>F170-F168</f>
        <v>0</v>
      </c>
    </row>
    <row r="170" spans="1:6" ht="21.75" customHeight="1" x14ac:dyDescent="0.25">
      <c r="A170" s="11"/>
      <c r="B170" s="4"/>
      <c r="C170" s="11"/>
      <c r="D170" s="64" t="s">
        <v>74</v>
      </c>
      <c r="E170" s="65"/>
      <c r="F170" s="15">
        <f>F168*1.24</f>
        <v>0</v>
      </c>
    </row>
    <row r="171" spans="1:6" ht="21.75" customHeight="1" x14ac:dyDescent="0.25">
      <c r="A171" s="66" t="s">
        <v>69</v>
      </c>
      <c r="B171" s="67"/>
      <c r="C171" s="67"/>
      <c r="D171" s="67"/>
      <c r="E171" s="67"/>
      <c r="F171" s="68"/>
    </row>
    <row r="172" spans="1:6" ht="38.25" customHeight="1" x14ac:dyDescent="0.25">
      <c r="A172" s="12">
        <v>65</v>
      </c>
      <c r="B172" s="31" t="s">
        <v>68</v>
      </c>
      <c r="C172" s="12" t="s">
        <v>22</v>
      </c>
      <c r="D172" s="32">
        <v>2000</v>
      </c>
      <c r="E172" s="14">
        <v>0</v>
      </c>
      <c r="F172" s="14">
        <f>D172*E172</f>
        <v>0</v>
      </c>
    </row>
    <row r="173" spans="1:6" ht="21.75" customHeight="1" x14ac:dyDescent="0.25">
      <c r="A173" s="11"/>
      <c r="B173" s="4"/>
      <c r="C173" s="11"/>
      <c r="D173" s="64" t="s">
        <v>14</v>
      </c>
      <c r="E173" s="65"/>
      <c r="F173" s="15">
        <f>D172*E172</f>
        <v>0</v>
      </c>
    </row>
    <row r="174" spans="1:6" ht="22.5" customHeight="1" x14ac:dyDescent="0.25">
      <c r="A174" s="11"/>
      <c r="B174" s="4"/>
      <c r="C174" s="11"/>
      <c r="D174" s="11"/>
      <c r="E174" s="17" t="s">
        <v>46</v>
      </c>
      <c r="F174" s="14">
        <f>F173*0.13</f>
        <v>0</v>
      </c>
    </row>
    <row r="175" spans="1:6" ht="22.5" customHeight="1" x14ac:dyDescent="0.25">
      <c r="A175" s="11"/>
      <c r="B175" s="4"/>
      <c r="C175" s="11"/>
      <c r="D175" s="64" t="s">
        <v>73</v>
      </c>
      <c r="E175" s="65"/>
      <c r="F175" s="15">
        <f>F173+F174</f>
        <v>0</v>
      </c>
    </row>
    <row r="176" spans="1:6" ht="22.5" customHeight="1" x14ac:dyDescent="0.25">
      <c r="A176" s="20"/>
      <c r="B176" s="21"/>
      <c r="C176" s="20"/>
      <c r="D176" s="22"/>
      <c r="E176" s="22"/>
      <c r="F176" s="23"/>
    </row>
    <row r="177" spans="1:6" ht="22.5" customHeight="1" x14ac:dyDescent="0.25">
      <c r="A177" s="64" t="s">
        <v>111</v>
      </c>
      <c r="B177" s="80"/>
      <c r="C177" s="80"/>
      <c r="D177" s="80"/>
      <c r="E177" s="65"/>
      <c r="F177" s="15">
        <f>F168+F173</f>
        <v>0</v>
      </c>
    </row>
    <row r="178" spans="1:6" ht="22.5" customHeight="1" x14ac:dyDescent="0.25">
      <c r="A178" s="64" t="s">
        <v>112</v>
      </c>
      <c r="B178" s="80"/>
      <c r="C178" s="80"/>
      <c r="D178" s="80"/>
      <c r="E178" s="65"/>
      <c r="F178" s="15">
        <f>F169+F174</f>
        <v>0</v>
      </c>
    </row>
    <row r="179" spans="1:6" ht="22.5" customHeight="1" x14ac:dyDescent="0.25">
      <c r="A179" s="64" t="s">
        <v>113</v>
      </c>
      <c r="B179" s="80"/>
      <c r="C179" s="80"/>
      <c r="D179" s="80"/>
      <c r="E179" s="65"/>
      <c r="F179" s="15">
        <f>F170+F175</f>
        <v>0</v>
      </c>
    </row>
    <row r="180" spans="1:6" ht="22.5" customHeight="1" x14ac:dyDescent="0.25">
      <c r="A180" s="20"/>
      <c r="B180" s="21"/>
      <c r="C180" s="20"/>
      <c r="D180" s="22"/>
      <c r="E180" s="22"/>
      <c r="F180" s="23"/>
    </row>
    <row r="181" spans="1:6" ht="22.5" customHeight="1" x14ac:dyDescent="0.25">
      <c r="A181" s="20"/>
      <c r="B181" s="21"/>
      <c r="C181" s="20"/>
      <c r="D181" s="22"/>
      <c r="E181" s="22"/>
      <c r="F181" s="23"/>
    </row>
    <row r="182" spans="1:6" ht="22.5" customHeight="1" x14ac:dyDescent="0.25">
      <c r="A182" s="20"/>
      <c r="B182" s="16" t="s">
        <v>53</v>
      </c>
      <c r="C182" s="77">
        <f>F11+F22+F31+F41+F50+F57+F101+F117+F127+F157+F177</f>
        <v>0</v>
      </c>
      <c r="D182" s="77"/>
      <c r="E182" s="22"/>
      <c r="F182" s="23"/>
    </row>
    <row r="183" spans="1:6" ht="22.5" customHeight="1" x14ac:dyDescent="0.25">
      <c r="A183" s="20"/>
      <c r="B183" s="16" t="s">
        <v>54</v>
      </c>
      <c r="C183" s="77">
        <f>F12+F23+F32+F42+F51+F58+F102+F118+F128+F158+F178</f>
        <v>0</v>
      </c>
      <c r="D183" s="86" t="e">
        <f t="shared" ref="D183" si="8">E12+E23+E32+E42+E51+E58+E102+E118+E128+E158+E178</f>
        <v>#VALUE!</v>
      </c>
      <c r="E183" s="39"/>
      <c r="F183" s="23"/>
    </row>
    <row r="184" spans="1:6" ht="22.5" customHeight="1" x14ac:dyDescent="0.25">
      <c r="A184" s="20"/>
      <c r="B184" s="16" t="s">
        <v>55</v>
      </c>
      <c r="C184" s="77">
        <f>F13+F24+F33+F43+F52+F59+F103+F119+F129+F159+F179</f>
        <v>0</v>
      </c>
      <c r="D184" s="77"/>
      <c r="E184" s="40"/>
      <c r="F184" s="23"/>
    </row>
    <row r="185" spans="1:6" ht="22.5" customHeight="1" x14ac:dyDescent="0.25">
      <c r="A185" s="20"/>
      <c r="B185" s="21"/>
      <c r="C185" s="20"/>
      <c r="D185" s="22"/>
      <c r="E185" s="22"/>
      <c r="F185" s="23"/>
    </row>
    <row r="187" spans="1:6" ht="28.5" customHeight="1" x14ac:dyDescent="0.25">
      <c r="A187" s="71" t="s">
        <v>60</v>
      </c>
      <c r="B187" s="72"/>
      <c r="C187" s="72"/>
      <c r="D187" s="72"/>
      <c r="E187" s="72"/>
      <c r="F187" s="73"/>
    </row>
    <row r="188" spans="1:6" ht="24.75" customHeight="1" x14ac:dyDescent="0.25">
      <c r="A188" s="74" t="s">
        <v>170</v>
      </c>
      <c r="B188" s="74"/>
      <c r="C188" s="74"/>
      <c r="D188" s="74"/>
      <c r="E188" s="74"/>
      <c r="F188" s="74"/>
    </row>
    <row r="189" spans="1:6" s="6" customFormat="1" ht="54.75" customHeight="1" x14ac:dyDescent="0.25">
      <c r="A189" s="19" t="s">
        <v>0</v>
      </c>
      <c r="B189" s="19" t="s">
        <v>1</v>
      </c>
      <c r="C189" s="19" t="s">
        <v>2</v>
      </c>
      <c r="D189" s="19" t="s">
        <v>3</v>
      </c>
      <c r="E189" s="19" t="s">
        <v>33</v>
      </c>
      <c r="F189" s="19" t="s">
        <v>34</v>
      </c>
    </row>
    <row r="190" spans="1:6" ht="90" x14ac:dyDescent="0.25">
      <c r="A190" s="12">
        <v>65</v>
      </c>
      <c r="B190" s="10" t="s">
        <v>35</v>
      </c>
      <c r="C190" s="12" t="s">
        <v>22</v>
      </c>
      <c r="D190" s="7">
        <v>63</v>
      </c>
      <c r="E190" s="14">
        <v>0</v>
      </c>
      <c r="F190" s="14">
        <f>D190*E190</f>
        <v>0</v>
      </c>
    </row>
    <row r="191" spans="1:6" ht="75" x14ac:dyDescent="0.25">
      <c r="A191" s="12">
        <v>67</v>
      </c>
      <c r="B191" s="10" t="s">
        <v>36</v>
      </c>
      <c r="C191" s="12" t="s">
        <v>22</v>
      </c>
      <c r="D191" s="7">
        <v>3</v>
      </c>
      <c r="E191" s="14">
        <v>0</v>
      </c>
      <c r="F191" s="14">
        <f>D191*E191</f>
        <v>0</v>
      </c>
    </row>
    <row r="192" spans="1:6" ht="22.5" customHeight="1" x14ac:dyDescent="0.25">
      <c r="A192" s="1"/>
      <c r="B192" s="5"/>
      <c r="C192" s="1"/>
      <c r="D192" s="64" t="s">
        <v>14</v>
      </c>
      <c r="E192" s="65"/>
      <c r="F192" s="15">
        <f>SUM(F190:F191)</f>
        <v>0</v>
      </c>
    </row>
    <row r="193" spans="1:6" ht="22.5" customHeight="1" x14ac:dyDescent="0.25">
      <c r="A193" s="1"/>
      <c r="B193" s="5"/>
      <c r="C193" s="1"/>
      <c r="D193" s="11"/>
      <c r="E193" s="17" t="s">
        <v>15</v>
      </c>
      <c r="F193" s="14">
        <f>F192*0.24</f>
        <v>0</v>
      </c>
    </row>
    <row r="194" spans="1:6" ht="22.5" customHeight="1" x14ac:dyDescent="0.25">
      <c r="A194" s="1"/>
      <c r="B194" s="5"/>
      <c r="C194" s="1"/>
      <c r="D194" s="64" t="s">
        <v>47</v>
      </c>
      <c r="E194" s="65"/>
      <c r="F194" s="15">
        <f>F192*1.24</f>
        <v>0</v>
      </c>
    </row>
    <row r="196" spans="1:6" ht="36.75" customHeight="1" x14ac:dyDescent="0.25">
      <c r="A196" s="61" t="s">
        <v>171</v>
      </c>
      <c r="B196" s="62"/>
      <c r="C196" s="62"/>
      <c r="D196" s="62"/>
      <c r="E196" s="62"/>
      <c r="F196" s="63"/>
    </row>
    <row r="197" spans="1:6" ht="61.5" customHeight="1" x14ac:dyDescent="0.25">
      <c r="A197" s="19" t="s">
        <v>0</v>
      </c>
      <c r="B197" s="19" t="s">
        <v>1</v>
      </c>
      <c r="C197" s="19" t="s">
        <v>2</v>
      </c>
      <c r="D197" s="19" t="s">
        <v>3</v>
      </c>
      <c r="E197" s="19" t="s">
        <v>33</v>
      </c>
      <c r="F197" s="19" t="s">
        <v>34</v>
      </c>
    </row>
    <row r="198" spans="1:6" ht="90" x14ac:dyDescent="0.25">
      <c r="A198" s="7">
        <v>68</v>
      </c>
      <c r="B198" s="10" t="s">
        <v>35</v>
      </c>
      <c r="C198" s="12" t="s">
        <v>22</v>
      </c>
      <c r="D198" s="7">
        <v>41</v>
      </c>
      <c r="E198" s="14">
        <v>0</v>
      </c>
      <c r="F198" s="14">
        <f>D198*E198</f>
        <v>0</v>
      </c>
    </row>
    <row r="199" spans="1:6" ht="22.5" customHeight="1" x14ac:dyDescent="0.25">
      <c r="A199" s="1"/>
      <c r="B199" s="5"/>
      <c r="C199" s="1"/>
      <c r="D199" s="64" t="s">
        <v>14</v>
      </c>
      <c r="E199" s="65"/>
      <c r="F199" s="15">
        <f>SUM(F198:F198)</f>
        <v>0</v>
      </c>
    </row>
    <row r="200" spans="1:6" ht="22.5" customHeight="1" x14ac:dyDescent="0.25">
      <c r="A200" s="1"/>
      <c r="B200" s="5"/>
      <c r="C200" s="1"/>
      <c r="D200" s="11"/>
      <c r="E200" s="17" t="s">
        <v>15</v>
      </c>
      <c r="F200" s="14">
        <f>F199*0.24</f>
        <v>0</v>
      </c>
    </row>
    <row r="201" spans="1:6" ht="22.5" customHeight="1" x14ac:dyDescent="0.25">
      <c r="A201" s="1"/>
      <c r="B201" s="5"/>
      <c r="C201" s="1"/>
      <c r="D201" s="64" t="s">
        <v>48</v>
      </c>
      <c r="E201" s="65"/>
      <c r="F201" s="15">
        <f>F199*1.24</f>
        <v>0</v>
      </c>
    </row>
    <row r="204" spans="1:6" ht="32.25" customHeight="1" x14ac:dyDescent="0.25">
      <c r="A204" s="61" t="s">
        <v>172</v>
      </c>
      <c r="B204" s="62"/>
      <c r="C204" s="62"/>
      <c r="D204" s="62"/>
      <c r="E204" s="62"/>
      <c r="F204" s="63"/>
    </row>
    <row r="205" spans="1:6" s="6" customFormat="1" ht="54.75" customHeight="1" x14ac:dyDescent="0.25">
      <c r="A205" s="19" t="s">
        <v>0</v>
      </c>
      <c r="B205" s="19" t="s">
        <v>1</v>
      </c>
      <c r="C205" s="19" t="s">
        <v>2</v>
      </c>
      <c r="D205" s="19" t="s">
        <v>3</v>
      </c>
      <c r="E205" s="19" t="s">
        <v>33</v>
      </c>
      <c r="F205" s="19" t="s">
        <v>34</v>
      </c>
    </row>
    <row r="206" spans="1:6" ht="90" x14ac:dyDescent="0.25">
      <c r="A206" s="7">
        <v>69</v>
      </c>
      <c r="B206" s="10" t="s">
        <v>35</v>
      </c>
      <c r="C206" s="12" t="s">
        <v>22</v>
      </c>
      <c r="D206" s="7">
        <v>40</v>
      </c>
      <c r="E206" s="14">
        <v>0</v>
      </c>
      <c r="F206" s="14">
        <f>D206*E206</f>
        <v>0</v>
      </c>
    </row>
    <row r="207" spans="1:6" ht="81.75" customHeight="1" x14ac:dyDescent="0.25">
      <c r="A207" s="7">
        <v>70</v>
      </c>
      <c r="B207" s="10" t="s">
        <v>37</v>
      </c>
      <c r="C207" s="12" t="s">
        <v>22</v>
      </c>
      <c r="D207" s="7">
        <v>18</v>
      </c>
      <c r="E207" s="14">
        <v>0</v>
      </c>
      <c r="F207" s="14">
        <f>D207*E207</f>
        <v>0</v>
      </c>
    </row>
    <row r="208" spans="1:6" ht="23.25" customHeight="1" x14ac:dyDescent="0.25">
      <c r="A208" s="1"/>
      <c r="B208" s="5"/>
      <c r="C208" s="1"/>
      <c r="D208" s="64" t="s">
        <v>14</v>
      </c>
      <c r="E208" s="65"/>
      <c r="F208" s="15">
        <f>SUM(F206:F207)</f>
        <v>0</v>
      </c>
    </row>
    <row r="209" spans="1:12" ht="22.5" customHeight="1" x14ac:dyDescent="0.25">
      <c r="A209" s="1"/>
      <c r="B209" s="5"/>
      <c r="C209" s="1"/>
      <c r="D209" s="69" t="s">
        <v>15</v>
      </c>
      <c r="E209" s="70"/>
      <c r="F209" s="14">
        <f>F208*0.24</f>
        <v>0</v>
      </c>
    </row>
    <row r="210" spans="1:12" ht="21.75" customHeight="1" x14ac:dyDescent="0.25">
      <c r="A210" s="1"/>
      <c r="B210" s="5"/>
      <c r="C210" s="1"/>
      <c r="D210" s="64" t="s">
        <v>49</v>
      </c>
      <c r="E210" s="65"/>
      <c r="F210" s="15">
        <f>F208*1.24</f>
        <v>0</v>
      </c>
    </row>
    <row r="212" spans="1:12" ht="36.75" customHeight="1" x14ac:dyDescent="0.25">
      <c r="A212" s="61" t="s">
        <v>173</v>
      </c>
      <c r="B212" s="62"/>
      <c r="C212" s="62"/>
      <c r="D212" s="62"/>
      <c r="E212" s="62"/>
      <c r="F212" s="63"/>
    </row>
    <row r="213" spans="1:12" ht="61.5" customHeight="1" x14ac:dyDescent="0.25">
      <c r="A213" s="19" t="s">
        <v>0</v>
      </c>
      <c r="B213" s="19" t="s">
        <v>1</v>
      </c>
      <c r="C213" s="19" t="s">
        <v>2</v>
      </c>
      <c r="D213" s="19" t="s">
        <v>3</v>
      </c>
      <c r="E213" s="19" t="s">
        <v>33</v>
      </c>
      <c r="F213" s="19" t="s">
        <v>34</v>
      </c>
    </row>
    <row r="214" spans="1:12" ht="90" x14ac:dyDescent="0.25">
      <c r="A214" s="7">
        <v>71</v>
      </c>
      <c r="B214" s="10" t="s">
        <v>35</v>
      </c>
      <c r="C214" s="12" t="s">
        <v>22</v>
      </c>
      <c r="D214" s="7">
        <v>24</v>
      </c>
      <c r="E214" s="14">
        <v>0</v>
      </c>
      <c r="F214" s="14">
        <f>D214*E214</f>
        <v>0</v>
      </c>
    </row>
    <row r="215" spans="1:12" ht="22.5" customHeight="1" x14ac:dyDescent="0.25">
      <c r="A215" s="1"/>
      <c r="B215" s="5"/>
      <c r="C215" s="1"/>
      <c r="D215" s="64" t="s">
        <v>14</v>
      </c>
      <c r="E215" s="65"/>
      <c r="F215" s="15">
        <f>SUM(F214:F214)</f>
        <v>0</v>
      </c>
    </row>
    <row r="216" spans="1:12" ht="22.5" customHeight="1" x14ac:dyDescent="0.25">
      <c r="A216" s="1"/>
      <c r="B216" s="5"/>
      <c r="C216" s="1"/>
      <c r="D216" s="69" t="s">
        <v>15</v>
      </c>
      <c r="E216" s="70"/>
      <c r="F216" s="14">
        <f>F215*0.24</f>
        <v>0</v>
      </c>
      <c r="J216" s="49"/>
    </row>
    <row r="217" spans="1:12" ht="22.5" customHeight="1" x14ac:dyDescent="0.25">
      <c r="A217" s="1"/>
      <c r="B217" s="5"/>
      <c r="C217" s="1"/>
      <c r="D217" s="64" t="s">
        <v>50</v>
      </c>
      <c r="E217" s="65"/>
      <c r="F217" s="15">
        <f>F215*1.24</f>
        <v>0</v>
      </c>
    </row>
    <row r="220" spans="1:12" ht="36.75" customHeight="1" x14ac:dyDescent="0.25">
      <c r="A220" s="61" t="s">
        <v>174</v>
      </c>
      <c r="B220" s="62"/>
      <c r="C220" s="62"/>
      <c r="D220" s="62"/>
      <c r="E220" s="62"/>
      <c r="F220" s="63"/>
    </row>
    <row r="221" spans="1:12" s="6" customFormat="1" ht="54.75" customHeight="1" x14ac:dyDescent="0.25">
      <c r="A221" s="19" t="s">
        <v>0</v>
      </c>
      <c r="B221" s="19" t="s">
        <v>1</v>
      </c>
      <c r="C221" s="19" t="s">
        <v>2</v>
      </c>
      <c r="D221" s="19" t="s">
        <v>3</v>
      </c>
      <c r="E221" s="19" t="s">
        <v>33</v>
      </c>
      <c r="F221" s="19" t="s">
        <v>34</v>
      </c>
      <c r="L221"/>
    </row>
    <row r="222" spans="1:12" ht="90" x14ac:dyDescent="0.25">
      <c r="A222" s="12">
        <v>72</v>
      </c>
      <c r="B222" s="10" t="s">
        <v>35</v>
      </c>
      <c r="C222" s="12" t="s">
        <v>22</v>
      </c>
      <c r="D222" s="7">
        <v>7</v>
      </c>
      <c r="E222" s="14">
        <v>0</v>
      </c>
      <c r="F222" s="14">
        <f>D222*E222</f>
        <v>0</v>
      </c>
    </row>
    <row r="223" spans="1:12" ht="75" x14ac:dyDescent="0.25">
      <c r="A223" s="12">
        <v>73</v>
      </c>
      <c r="B223" s="10" t="s">
        <v>38</v>
      </c>
      <c r="C223" s="12" t="s">
        <v>22</v>
      </c>
      <c r="D223" s="7">
        <v>1</v>
      </c>
      <c r="E223" s="14">
        <v>0</v>
      </c>
      <c r="F223" s="14">
        <f>D223*E223</f>
        <v>0</v>
      </c>
    </row>
    <row r="224" spans="1:12" ht="22.5" customHeight="1" x14ac:dyDescent="0.25">
      <c r="A224" s="1"/>
      <c r="B224" s="5"/>
      <c r="C224" s="1"/>
      <c r="D224" s="64" t="s">
        <v>14</v>
      </c>
      <c r="E224" s="65"/>
      <c r="F224" s="15">
        <f>SUM(F222:F223)</f>
        <v>0</v>
      </c>
    </row>
    <row r="225" spans="1:12" ht="22.5" customHeight="1" x14ac:dyDescent="0.25">
      <c r="A225" s="1"/>
      <c r="B225" s="5"/>
      <c r="C225" s="1"/>
      <c r="D225" s="69" t="s">
        <v>15</v>
      </c>
      <c r="E225" s="70"/>
      <c r="F225" s="14">
        <f>F224*0.24</f>
        <v>0</v>
      </c>
    </row>
    <row r="226" spans="1:12" ht="22.5" customHeight="1" x14ac:dyDescent="0.25">
      <c r="A226" s="1"/>
      <c r="B226" s="5"/>
      <c r="C226" s="1"/>
      <c r="D226" s="64" t="s">
        <v>51</v>
      </c>
      <c r="E226" s="65"/>
      <c r="F226" s="15">
        <f>F224*1.24</f>
        <v>0</v>
      </c>
    </row>
    <row r="229" spans="1:12" ht="22.5" customHeight="1" x14ac:dyDescent="0.25">
      <c r="B229" s="76" t="s">
        <v>58</v>
      </c>
      <c r="C229" s="76"/>
      <c r="D229" s="77">
        <f>F192+F199+F208+F215+F224</f>
        <v>0</v>
      </c>
      <c r="E229" s="77"/>
    </row>
    <row r="230" spans="1:12" ht="22.5" customHeight="1" x14ac:dyDescent="0.25">
      <c r="B230" s="76" t="s">
        <v>52</v>
      </c>
      <c r="C230" s="76"/>
      <c r="D230" s="77">
        <f>F193+F200+F209+F216+F225</f>
        <v>0</v>
      </c>
      <c r="E230" s="77"/>
    </row>
    <row r="231" spans="1:12" ht="22.5" customHeight="1" x14ac:dyDescent="0.25">
      <c r="B231" s="76" t="s">
        <v>59</v>
      </c>
      <c r="C231" s="76"/>
      <c r="D231" s="77">
        <f>F194+F201+F210+F217+F226</f>
        <v>0</v>
      </c>
      <c r="E231" s="77"/>
    </row>
    <row r="232" spans="1:12" ht="22.5" customHeight="1" x14ac:dyDescent="0.25">
      <c r="B232" s="22"/>
      <c r="C232" s="22"/>
      <c r="D232" s="41"/>
      <c r="E232" s="41"/>
    </row>
    <row r="233" spans="1:12" ht="22.5" customHeight="1" x14ac:dyDescent="0.25">
      <c r="A233" s="61" t="s">
        <v>134</v>
      </c>
      <c r="B233" s="62"/>
      <c r="C233" s="62"/>
      <c r="D233" s="62"/>
      <c r="E233" s="62"/>
      <c r="F233" s="63"/>
    </row>
    <row r="234" spans="1:12" ht="36.75" customHeight="1" x14ac:dyDescent="0.25">
      <c r="A234" s="61" t="s">
        <v>175</v>
      </c>
      <c r="B234" s="62"/>
      <c r="C234" s="62"/>
      <c r="D234" s="62"/>
      <c r="E234" s="62"/>
      <c r="F234" s="63"/>
    </row>
    <row r="235" spans="1:12" ht="45" x14ac:dyDescent="0.25">
      <c r="A235" s="42" t="s">
        <v>0</v>
      </c>
      <c r="B235" s="42" t="s">
        <v>1</v>
      </c>
      <c r="C235" s="19" t="s">
        <v>2</v>
      </c>
      <c r="D235" s="42" t="s">
        <v>3</v>
      </c>
      <c r="E235" s="19" t="s">
        <v>33</v>
      </c>
      <c r="F235" s="19" t="s">
        <v>34</v>
      </c>
    </row>
    <row r="236" spans="1:12" ht="22.5" customHeight="1" x14ac:dyDescent="0.25">
      <c r="A236" s="43">
        <v>74</v>
      </c>
      <c r="B236" s="44" t="s">
        <v>114</v>
      </c>
      <c r="C236" s="43" t="s">
        <v>22</v>
      </c>
      <c r="D236" s="43">
        <v>150</v>
      </c>
      <c r="E236" s="45">
        <v>0</v>
      </c>
      <c r="F236" s="45">
        <f>D236*E236</f>
        <v>0</v>
      </c>
    </row>
    <row r="237" spans="1:12" ht="22.5" customHeight="1" x14ac:dyDescent="0.25">
      <c r="A237" s="43">
        <v>75</v>
      </c>
      <c r="B237" s="44" t="s">
        <v>115</v>
      </c>
      <c r="C237" s="43" t="s">
        <v>22</v>
      </c>
      <c r="D237" s="43">
        <v>80</v>
      </c>
      <c r="E237" s="45">
        <v>0</v>
      </c>
      <c r="F237" s="45">
        <f t="shared" ref="F237:F240" si="9">D237*E237</f>
        <v>0</v>
      </c>
    </row>
    <row r="238" spans="1:12" ht="22.5" customHeight="1" x14ac:dyDescent="0.25">
      <c r="A238" s="43">
        <v>76</v>
      </c>
      <c r="B238" s="46" t="s">
        <v>116</v>
      </c>
      <c r="C238" s="43" t="s">
        <v>22</v>
      </c>
      <c r="D238" s="43">
        <v>15</v>
      </c>
      <c r="E238" s="45">
        <v>0</v>
      </c>
      <c r="F238" s="45">
        <f t="shared" si="9"/>
        <v>0</v>
      </c>
    </row>
    <row r="239" spans="1:12" ht="22.5" customHeight="1" x14ac:dyDescent="0.25">
      <c r="A239" s="43">
        <v>77</v>
      </c>
      <c r="B239" s="46" t="s">
        <v>117</v>
      </c>
      <c r="C239" s="43" t="s">
        <v>22</v>
      </c>
      <c r="D239" s="43">
        <v>300</v>
      </c>
      <c r="E239" s="45">
        <v>0</v>
      </c>
      <c r="F239" s="45">
        <f t="shared" si="9"/>
        <v>0</v>
      </c>
    </row>
    <row r="240" spans="1:12" ht="22.5" customHeight="1" x14ac:dyDescent="0.25">
      <c r="A240" s="43">
        <v>78</v>
      </c>
      <c r="B240" s="46" t="s">
        <v>118</v>
      </c>
      <c r="C240" s="43" t="s">
        <v>22</v>
      </c>
      <c r="D240" s="43">
        <v>70</v>
      </c>
      <c r="E240" s="45">
        <v>0</v>
      </c>
      <c r="F240" s="45">
        <f t="shared" si="9"/>
        <v>0</v>
      </c>
      <c r="L240" s="35"/>
    </row>
    <row r="241" spans="1:6" ht="22.5" customHeight="1" x14ac:dyDescent="0.25">
      <c r="A241" s="75" t="s">
        <v>14</v>
      </c>
      <c r="B241" s="75"/>
      <c r="C241" s="75"/>
      <c r="D241" s="75"/>
      <c r="E241" s="75"/>
      <c r="F241" s="37">
        <f>SUM(F236:F240)</f>
        <v>0</v>
      </c>
    </row>
    <row r="242" spans="1:6" ht="22.5" customHeight="1" x14ac:dyDescent="0.25">
      <c r="A242" s="75" t="s">
        <v>15</v>
      </c>
      <c r="B242" s="75"/>
      <c r="C242" s="75"/>
      <c r="D242" s="75"/>
      <c r="E242" s="75"/>
      <c r="F242" s="37">
        <f>F241*0.24</f>
        <v>0</v>
      </c>
    </row>
    <row r="243" spans="1:6" ht="22.5" customHeight="1" x14ac:dyDescent="0.25">
      <c r="A243" s="75" t="s">
        <v>119</v>
      </c>
      <c r="B243" s="75"/>
      <c r="C243" s="75"/>
      <c r="D243" s="75"/>
      <c r="E243" s="75"/>
      <c r="F243" s="37">
        <f>F241+F242</f>
        <v>0</v>
      </c>
    </row>
    <row r="244" spans="1:6" ht="22.5" customHeight="1" x14ac:dyDescent="0.25">
      <c r="A244" s="78"/>
      <c r="B244" s="78"/>
      <c r="C244" s="78"/>
      <c r="D244" s="78"/>
      <c r="E244" s="78"/>
      <c r="F244" s="47"/>
    </row>
    <row r="245" spans="1:6" ht="51" customHeight="1" x14ac:dyDescent="0.25">
      <c r="A245" s="61" t="s">
        <v>176</v>
      </c>
      <c r="B245" s="62"/>
      <c r="C245" s="62"/>
      <c r="D245" s="62"/>
      <c r="E245" s="62"/>
      <c r="F245" s="63"/>
    </row>
    <row r="246" spans="1:6" ht="45" x14ac:dyDescent="0.25">
      <c r="A246" s="42" t="s">
        <v>0</v>
      </c>
      <c r="B246" s="42" t="s">
        <v>120</v>
      </c>
      <c r="C246" s="19" t="s">
        <v>2</v>
      </c>
      <c r="D246" s="42" t="s">
        <v>3</v>
      </c>
      <c r="E246" s="19" t="s">
        <v>33</v>
      </c>
      <c r="F246" s="19" t="s">
        <v>34</v>
      </c>
    </row>
    <row r="247" spans="1:6" ht="22.5" customHeight="1" x14ac:dyDescent="0.25">
      <c r="A247" s="43">
        <v>79</v>
      </c>
      <c r="B247" s="46" t="s">
        <v>121</v>
      </c>
      <c r="C247" s="43" t="s">
        <v>22</v>
      </c>
      <c r="D247" s="43">
        <v>300</v>
      </c>
      <c r="E247" s="45">
        <v>0</v>
      </c>
      <c r="F247" s="45">
        <f t="shared" ref="F247:F252" si="10">D247*E247</f>
        <v>0</v>
      </c>
    </row>
    <row r="248" spans="1:6" ht="22.5" customHeight="1" x14ac:dyDescent="0.25">
      <c r="A248" s="43">
        <v>80</v>
      </c>
      <c r="B248" s="46" t="s">
        <v>122</v>
      </c>
      <c r="C248" s="43" t="s">
        <v>22</v>
      </c>
      <c r="D248" s="43">
        <v>685</v>
      </c>
      <c r="E248" s="45">
        <v>0</v>
      </c>
      <c r="F248" s="45">
        <f t="shared" si="10"/>
        <v>0</v>
      </c>
    </row>
    <row r="249" spans="1:6" ht="22.5" customHeight="1" x14ac:dyDescent="0.25">
      <c r="A249" s="43">
        <v>81</v>
      </c>
      <c r="B249" s="46" t="s">
        <v>123</v>
      </c>
      <c r="C249" s="43" t="s">
        <v>22</v>
      </c>
      <c r="D249" s="43">
        <v>23</v>
      </c>
      <c r="E249" s="45">
        <v>0</v>
      </c>
      <c r="F249" s="45">
        <f t="shared" si="10"/>
        <v>0</v>
      </c>
    </row>
    <row r="250" spans="1:6" ht="22.5" customHeight="1" x14ac:dyDescent="0.25">
      <c r="A250" s="43">
        <v>82</v>
      </c>
      <c r="B250" s="46" t="s">
        <v>124</v>
      </c>
      <c r="C250" s="43" t="s">
        <v>22</v>
      </c>
      <c r="D250" s="43">
        <v>27</v>
      </c>
      <c r="E250" s="45">
        <v>0</v>
      </c>
      <c r="F250" s="45">
        <f t="shared" si="10"/>
        <v>0</v>
      </c>
    </row>
    <row r="251" spans="1:6" ht="22.5" customHeight="1" x14ac:dyDescent="0.25">
      <c r="A251" s="43">
        <v>83</v>
      </c>
      <c r="B251" s="46" t="s">
        <v>125</v>
      </c>
      <c r="C251" s="43" t="s">
        <v>22</v>
      </c>
      <c r="D251" s="43">
        <v>23</v>
      </c>
      <c r="E251" s="45">
        <v>0</v>
      </c>
      <c r="F251" s="45">
        <f t="shared" si="10"/>
        <v>0</v>
      </c>
    </row>
    <row r="252" spans="1:6" ht="22.5" customHeight="1" x14ac:dyDescent="0.25">
      <c r="A252" s="43">
        <v>84</v>
      </c>
      <c r="B252" s="46" t="s">
        <v>126</v>
      </c>
      <c r="C252" s="43" t="s">
        <v>22</v>
      </c>
      <c r="D252" s="43">
        <v>40</v>
      </c>
      <c r="E252" s="45">
        <v>0</v>
      </c>
      <c r="F252" s="45">
        <f t="shared" si="10"/>
        <v>0</v>
      </c>
    </row>
    <row r="253" spans="1:6" ht="22.5" customHeight="1" x14ac:dyDescent="0.25">
      <c r="A253" s="43">
        <v>85</v>
      </c>
      <c r="B253" s="46" t="s">
        <v>127</v>
      </c>
      <c r="C253" s="43" t="s">
        <v>22</v>
      </c>
      <c r="D253" s="43">
        <v>13</v>
      </c>
      <c r="E253" s="45">
        <v>0</v>
      </c>
      <c r="F253" s="45">
        <f>D253*E253</f>
        <v>0</v>
      </c>
    </row>
    <row r="254" spans="1:6" ht="30" x14ac:dyDescent="0.25">
      <c r="A254" s="43">
        <v>86</v>
      </c>
      <c r="B254" s="44" t="s">
        <v>128</v>
      </c>
      <c r="C254" s="43" t="s">
        <v>22</v>
      </c>
      <c r="D254" s="43">
        <v>105</v>
      </c>
      <c r="E254" s="45">
        <v>0</v>
      </c>
      <c r="F254" s="45">
        <f>D254*E254</f>
        <v>0</v>
      </c>
    </row>
    <row r="255" spans="1:6" ht="22.5" customHeight="1" x14ac:dyDescent="0.25">
      <c r="A255" s="48"/>
      <c r="B255" s="48"/>
      <c r="C255" s="48"/>
      <c r="D255" s="75" t="s">
        <v>14</v>
      </c>
      <c r="E255" s="75" t="s">
        <v>14</v>
      </c>
      <c r="F255" s="37">
        <f>SUM(F247:F254)</f>
        <v>0</v>
      </c>
    </row>
    <row r="256" spans="1:6" ht="22.5" customHeight="1" x14ac:dyDescent="0.25">
      <c r="A256" s="48"/>
      <c r="B256" s="48"/>
      <c r="C256" s="48"/>
      <c r="D256" s="75" t="s">
        <v>15</v>
      </c>
      <c r="E256" s="75"/>
      <c r="F256" s="37">
        <f>F255*0.24</f>
        <v>0</v>
      </c>
    </row>
    <row r="257" spans="1:9" ht="22.5" customHeight="1" x14ac:dyDescent="0.25">
      <c r="A257" s="48"/>
      <c r="B257" s="48"/>
      <c r="C257" s="48"/>
      <c r="D257" s="75" t="s">
        <v>119</v>
      </c>
      <c r="E257" s="75"/>
      <c r="F257" s="37">
        <f>F255+F256</f>
        <v>0</v>
      </c>
    </row>
    <row r="258" spans="1:9" ht="22.5" customHeight="1" x14ac:dyDescent="0.25"/>
    <row r="259" spans="1:9" ht="36.75" customHeight="1" x14ac:dyDescent="0.25">
      <c r="A259" s="61" t="s">
        <v>177</v>
      </c>
      <c r="B259" s="62"/>
      <c r="C259" s="62"/>
      <c r="D259" s="62"/>
      <c r="E259" s="62"/>
      <c r="F259" s="63"/>
    </row>
    <row r="260" spans="1:9" ht="45" x14ac:dyDescent="0.25">
      <c r="A260" s="42" t="s">
        <v>0</v>
      </c>
      <c r="B260" s="42" t="s">
        <v>120</v>
      </c>
      <c r="C260" s="19" t="s">
        <v>2</v>
      </c>
      <c r="D260" s="42" t="s">
        <v>3</v>
      </c>
      <c r="E260" s="19" t="s">
        <v>33</v>
      </c>
      <c r="F260" s="19" t="s">
        <v>34</v>
      </c>
    </row>
    <row r="261" spans="1:9" ht="22.5" customHeight="1" x14ac:dyDescent="0.25">
      <c r="A261" s="43">
        <v>87</v>
      </c>
      <c r="B261" s="46" t="s">
        <v>118</v>
      </c>
      <c r="C261" s="43" t="s">
        <v>22</v>
      </c>
      <c r="D261" s="43">
        <v>20</v>
      </c>
      <c r="E261" s="45">
        <v>0</v>
      </c>
      <c r="F261" s="45">
        <f>D261*E261</f>
        <v>0</v>
      </c>
    </row>
    <row r="262" spans="1:9" ht="22.5" customHeight="1" x14ac:dyDescent="0.25">
      <c r="A262" s="43">
        <v>88</v>
      </c>
      <c r="B262" s="46" t="s">
        <v>129</v>
      </c>
      <c r="C262" s="43" t="s">
        <v>22</v>
      </c>
      <c r="D262" s="43">
        <v>30</v>
      </c>
      <c r="E262" s="45">
        <v>0</v>
      </c>
      <c r="F262" s="45">
        <f t="shared" ref="F262:F263" si="11">D262*E262</f>
        <v>0</v>
      </c>
    </row>
    <row r="263" spans="1:9" ht="22.5" customHeight="1" x14ac:dyDescent="0.25">
      <c r="A263" s="43">
        <v>89</v>
      </c>
      <c r="B263" s="46" t="s">
        <v>130</v>
      </c>
      <c r="C263" s="43" t="s">
        <v>22</v>
      </c>
      <c r="D263" s="43">
        <v>20</v>
      </c>
      <c r="E263" s="45">
        <v>0</v>
      </c>
      <c r="F263" s="45">
        <f t="shared" si="11"/>
        <v>0</v>
      </c>
    </row>
    <row r="264" spans="1:9" ht="22.5" customHeight="1" x14ac:dyDescent="0.25">
      <c r="A264" s="48"/>
      <c r="B264" s="48"/>
      <c r="C264" s="48"/>
      <c r="D264" s="75" t="s">
        <v>14</v>
      </c>
      <c r="E264" s="75" t="s">
        <v>14</v>
      </c>
      <c r="F264" s="37">
        <f>SUM(F261:F263)</f>
        <v>0</v>
      </c>
    </row>
    <row r="265" spans="1:9" ht="22.5" customHeight="1" x14ac:dyDescent="0.25">
      <c r="A265" s="48"/>
      <c r="B265" s="48"/>
      <c r="C265" s="48"/>
      <c r="D265" s="75" t="s">
        <v>15</v>
      </c>
      <c r="E265" s="75"/>
      <c r="F265" s="37">
        <f>F264*0.24</f>
        <v>0</v>
      </c>
    </row>
    <row r="266" spans="1:9" ht="22.5" customHeight="1" x14ac:dyDescent="0.25">
      <c r="A266" s="48"/>
      <c r="B266" s="48"/>
      <c r="C266" s="48"/>
      <c r="D266" s="75" t="s">
        <v>119</v>
      </c>
      <c r="E266" s="75"/>
      <c r="F266" s="37">
        <f>F264+F265</f>
        <v>0</v>
      </c>
      <c r="I266" s="35"/>
    </row>
    <row r="267" spans="1:9" ht="24" customHeight="1" x14ac:dyDescent="0.25"/>
    <row r="268" spans="1:9" ht="24" customHeight="1" x14ac:dyDescent="0.25">
      <c r="B268" s="76" t="s">
        <v>135</v>
      </c>
      <c r="C268" s="76"/>
      <c r="D268" s="77">
        <f>F241+F255+F264</f>
        <v>0</v>
      </c>
      <c r="E268" s="77"/>
    </row>
    <row r="269" spans="1:9" ht="24" customHeight="1" x14ac:dyDescent="0.25">
      <c r="B269" s="76" t="s">
        <v>52</v>
      </c>
      <c r="C269" s="76"/>
      <c r="D269" s="77">
        <f>F242+F256+F265</f>
        <v>0</v>
      </c>
      <c r="E269" s="77"/>
      <c r="F269" s="35"/>
    </row>
    <row r="270" spans="1:9" ht="24" customHeight="1" x14ac:dyDescent="0.25">
      <c r="B270" s="76" t="s">
        <v>136</v>
      </c>
      <c r="C270" s="76"/>
      <c r="D270" s="77">
        <f>F243+F257+F266</f>
        <v>0</v>
      </c>
      <c r="E270" s="77"/>
      <c r="F270" s="35"/>
    </row>
    <row r="271" spans="1:9" ht="24" customHeight="1" x14ac:dyDescent="0.25"/>
    <row r="272" spans="1:9" ht="22.5" customHeight="1" x14ac:dyDescent="0.25">
      <c r="C272" s="64" t="s">
        <v>131</v>
      </c>
      <c r="D272" s="80"/>
      <c r="E272" s="65"/>
      <c r="F272" s="37">
        <f>C182+D229+D268</f>
        <v>0</v>
      </c>
    </row>
    <row r="273" spans="3:6" ht="22.5" customHeight="1" x14ac:dyDescent="0.25">
      <c r="C273" s="64" t="s">
        <v>132</v>
      </c>
      <c r="D273" s="80"/>
      <c r="E273" s="65"/>
      <c r="F273" s="37">
        <f>C183+D230+D269</f>
        <v>0</v>
      </c>
    </row>
    <row r="274" spans="3:6" ht="22.5" customHeight="1" x14ac:dyDescent="0.25">
      <c r="C274" s="64" t="s">
        <v>133</v>
      </c>
      <c r="D274" s="80"/>
      <c r="E274" s="65"/>
      <c r="F274" s="37">
        <f>C184+D231+D270</f>
        <v>0</v>
      </c>
    </row>
  </sheetData>
  <mergeCells count="136">
    <mergeCell ref="D265:E265"/>
    <mergeCell ref="C272:E272"/>
    <mergeCell ref="C273:E273"/>
    <mergeCell ref="C274:E274"/>
    <mergeCell ref="D255:E255"/>
    <mergeCell ref="D264:E264"/>
    <mergeCell ref="B268:C268"/>
    <mergeCell ref="D268:E268"/>
    <mergeCell ref="B269:C269"/>
    <mergeCell ref="D269:E269"/>
    <mergeCell ref="B270:C270"/>
    <mergeCell ref="D270:E270"/>
    <mergeCell ref="A131:F131"/>
    <mergeCell ref="D147:E147"/>
    <mergeCell ref="D149:E149"/>
    <mergeCell ref="C182:D182"/>
    <mergeCell ref="C183:D183"/>
    <mergeCell ref="C184:D184"/>
    <mergeCell ref="A162:F162"/>
    <mergeCell ref="D168:E168"/>
    <mergeCell ref="A177:E177"/>
    <mergeCell ref="A178:E178"/>
    <mergeCell ref="A179:E179"/>
    <mergeCell ref="A158:E158"/>
    <mergeCell ref="A159:E159"/>
    <mergeCell ref="A132:F132"/>
    <mergeCell ref="A151:F151"/>
    <mergeCell ref="D153:E153"/>
    <mergeCell ref="D155:E155"/>
    <mergeCell ref="A157:E157"/>
    <mergeCell ref="D31:E31"/>
    <mergeCell ref="D41:E41"/>
    <mergeCell ref="A53:F53"/>
    <mergeCell ref="D50:E50"/>
    <mergeCell ref="D57:E57"/>
    <mergeCell ref="A35:F35"/>
    <mergeCell ref="A34:F34"/>
    <mergeCell ref="A44:F44"/>
    <mergeCell ref="A45:F45"/>
    <mergeCell ref="D33:E33"/>
    <mergeCell ref="D43:E43"/>
    <mergeCell ref="D52:E52"/>
    <mergeCell ref="A54:F54"/>
    <mergeCell ref="A26:F26"/>
    <mergeCell ref="D11:E11"/>
    <mergeCell ref="D22:E22"/>
    <mergeCell ref="D13:E13"/>
    <mergeCell ref="D24:E24"/>
    <mergeCell ref="A1:F1"/>
    <mergeCell ref="A14:F14"/>
    <mergeCell ref="A15:F15"/>
    <mergeCell ref="A3:F3"/>
    <mergeCell ref="A25:F25"/>
    <mergeCell ref="A130:F130"/>
    <mergeCell ref="A120:F120"/>
    <mergeCell ref="A121:F121"/>
    <mergeCell ref="A61:F61"/>
    <mergeCell ref="A106:F106"/>
    <mergeCell ref="A111:F111"/>
    <mergeCell ref="A119:E119"/>
    <mergeCell ref="D97:E97"/>
    <mergeCell ref="D108:E108"/>
    <mergeCell ref="D113:E113"/>
    <mergeCell ref="D127:E127"/>
    <mergeCell ref="D92:E92"/>
    <mergeCell ref="A93:F93"/>
    <mergeCell ref="D82:E82"/>
    <mergeCell ref="A83:F83"/>
    <mergeCell ref="D85:E85"/>
    <mergeCell ref="D87:E87"/>
    <mergeCell ref="A88:F88"/>
    <mergeCell ref="D59:E59"/>
    <mergeCell ref="D99:E99"/>
    <mergeCell ref="D115:E115"/>
    <mergeCell ref="A62:F62"/>
    <mergeCell ref="D110:E110"/>
    <mergeCell ref="D129:E129"/>
    <mergeCell ref="A60:F60"/>
    <mergeCell ref="A105:F105"/>
    <mergeCell ref="A117:E117"/>
    <mergeCell ref="A118:E118"/>
    <mergeCell ref="A73:F73"/>
    <mergeCell ref="D75:E75"/>
    <mergeCell ref="D77:E77"/>
    <mergeCell ref="A78:F78"/>
    <mergeCell ref="D80:E80"/>
    <mergeCell ref="D65:E65"/>
    <mergeCell ref="D67:E67"/>
    <mergeCell ref="A68:F68"/>
    <mergeCell ref="D70:E70"/>
    <mergeCell ref="D72:E72"/>
    <mergeCell ref="C103:E103"/>
    <mergeCell ref="C101:E101"/>
    <mergeCell ref="C102:E102"/>
    <mergeCell ref="D90:E90"/>
    <mergeCell ref="D215:E215"/>
    <mergeCell ref="D224:E224"/>
    <mergeCell ref="D216:E216"/>
    <mergeCell ref="D266:E266"/>
    <mergeCell ref="B231:C231"/>
    <mergeCell ref="D231:E231"/>
    <mergeCell ref="B229:C229"/>
    <mergeCell ref="D229:E229"/>
    <mergeCell ref="B230:C230"/>
    <mergeCell ref="D230:E230"/>
    <mergeCell ref="D225:E225"/>
    <mergeCell ref="D226:E226"/>
    <mergeCell ref="D217:E217"/>
    <mergeCell ref="A220:F220"/>
    <mergeCell ref="A233:F233"/>
    <mergeCell ref="A234:F234"/>
    <mergeCell ref="A241:E241"/>
    <mergeCell ref="A242:E242"/>
    <mergeCell ref="A243:E243"/>
    <mergeCell ref="A244:E244"/>
    <mergeCell ref="A245:F245"/>
    <mergeCell ref="D256:E256"/>
    <mergeCell ref="D257:E257"/>
    <mergeCell ref="A259:F259"/>
    <mergeCell ref="A212:F212"/>
    <mergeCell ref="D201:E201"/>
    <mergeCell ref="A204:F204"/>
    <mergeCell ref="D170:E170"/>
    <mergeCell ref="A163:F163"/>
    <mergeCell ref="A171:F171"/>
    <mergeCell ref="D173:E173"/>
    <mergeCell ref="D175:E175"/>
    <mergeCell ref="D208:E208"/>
    <mergeCell ref="D209:E209"/>
    <mergeCell ref="A187:F187"/>
    <mergeCell ref="A188:F188"/>
    <mergeCell ref="D192:E192"/>
    <mergeCell ref="D194:E194"/>
    <mergeCell ref="A196:F196"/>
    <mergeCell ref="D199:E199"/>
    <mergeCell ref="D210:E2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F12"/>
    </sheetView>
  </sheetViews>
  <sheetFormatPr defaultRowHeight="15" x14ac:dyDescent="0.25"/>
  <cols>
    <col min="1" max="1" width="4.140625" style="50" bestFit="1" customWidth="1"/>
    <col min="2" max="2" width="19" style="50" bestFit="1" customWidth="1"/>
    <col min="3" max="3" width="18.85546875" style="50" customWidth="1"/>
    <col min="4" max="4" width="13.85546875" style="50" customWidth="1"/>
    <col min="5" max="5" width="13.42578125" style="50" customWidth="1"/>
    <col min="6" max="6" width="13.85546875" style="50" customWidth="1"/>
    <col min="7" max="8" width="9.140625" style="50"/>
    <col min="9" max="9" width="9.5703125" style="50" bestFit="1" customWidth="1"/>
    <col min="11" max="11" width="9.5703125" bestFit="1" customWidth="1"/>
  </cols>
  <sheetData>
    <row r="1" spans="1:11" ht="30" x14ac:dyDescent="0.25">
      <c r="A1" s="19" t="s">
        <v>138</v>
      </c>
      <c r="B1" s="19" t="s">
        <v>139</v>
      </c>
      <c r="C1" s="19" t="s">
        <v>1</v>
      </c>
      <c r="D1" s="19">
        <v>2018</v>
      </c>
      <c r="E1" s="19">
        <v>2019</v>
      </c>
      <c r="F1" s="19" t="s">
        <v>137</v>
      </c>
    </row>
    <row r="2" spans="1:11" ht="45" x14ac:dyDescent="0.25">
      <c r="A2" s="53">
        <v>1</v>
      </c>
      <c r="B2" s="52" t="s">
        <v>140</v>
      </c>
      <c r="C2" s="53" t="s">
        <v>141</v>
      </c>
      <c r="D2" s="54">
        <v>1818.89</v>
      </c>
      <c r="E2" s="54">
        <v>3254.69</v>
      </c>
      <c r="F2" s="56">
        <f>D2+E2</f>
        <v>5073.58</v>
      </c>
    </row>
    <row r="3" spans="1:11" ht="90" x14ac:dyDescent="0.25">
      <c r="A3" s="53">
        <v>2</v>
      </c>
      <c r="B3" s="52" t="s">
        <v>142</v>
      </c>
      <c r="C3" s="53" t="s">
        <v>143</v>
      </c>
      <c r="D3" s="54">
        <v>2999.72</v>
      </c>
      <c r="E3" s="54">
        <v>1320</v>
      </c>
      <c r="F3" s="56">
        <f t="shared" ref="F3:F11" si="0">D3+E3</f>
        <v>4319.7199999999993</v>
      </c>
      <c r="I3" s="55"/>
    </row>
    <row r="4" spans="1:11" ht="75" x14ac:dyDescent="0.25">
      <c r="A4" s="53">
        <v>3</v>
      </c>
      <c r="B4" s="52">
        <v>1564740003</v>
      </c>
      <c r="C4" s="53" t="s">
        <v>144</v>
      </c>
      <c r="D4" s="54">
        <v>21554.3</v>
      </c>
      <c r="E4" s="54">
        <v>0</v>
      </c>
      <c r="F4" s="56">
        <f t="shared" si="0"/>
        <v>21554.3</v>
      </c>
    </row>
    <row r="5" spans="1:11" ht="75" x14ac:dyDescent="0.25">
      <c r="A5" s="53">
        <v>4</v>
      </c>
      <c r="B5" s="52">
        <v>1564730001</v>
      </c>
      <c r="C5" s="53" t="s">
        <v>145</v>
      </c>
      <c r="D5" s="54">
        <v>6541.87</v>
      </c>
      <c r="E5" s="54">
        <v>6991.49</v>
      </c>
      <c r="F5" s="56">
        <f t="shared" si="0"/>
        <v>13533.36</v>
      </c>
      <c r="K5" s="35"/>
    </row>
    <row r="6" spans="1:11" ht="90" x14ac:dyDescent="0.25">
      <c r="A6" s="53">
        <v>5</v>
      </c>
      <c r="B6" s="52">
        <v>1564740006</v>
      </c>
      <c r="C6" s="53" t="s">
        <v>146</v>
      </c>
      <c r="D6" s="54">
        <v>1157.54</v>
      </c>
      <c r="E6" s="54">
        <v>5215</v>
      </c>
      <c r="F6" s="56">
        <f t="shared" si="0"/>
        <v>6372.54</v>
      </c>
      <c r="K6" s="35"/>
    </row>
    <row r="7" spans="1:11" ht="60" x14ac:dyDescent="0.25">
      <c r="A7" s="53">
        <v>6</v>
      </c>
      <c r="B7" s="52" t="s">
        <v>147</v>
      </c>
      <c r="C7" s="53" t="s">
        <v>148</v>
      </c>
      <c r="D7" s="54">
        <v>750</v>
      </c>
      <c r="E7" s="54">
        <v>1399.56</v>
      </c>
      <c r="F7" s="56">
        <f t="shared" si="0"/>
        <v>2149.56</v>
      </c>
    </row>
    <row r="8" spans="1:11" ht="75" x14ac:dyDescent="0.25">
      <c r="A8" s="53">
        <v>7</v>
      </c>
      <c r="B8" s="52">
        <v>1564730003</v>
      </c>
      <c r="C8" s="53" t="s">
        <v>149</v>
      </c>
      <c r="D8" s="54">
        <v>3336.6</v>
      </c>
      <c r="E8" s="54">
        <v>1022</v>
      </c>
      <c r="F8" s="56">
        <f t="shared" si="0"/>
        <v>4358.6000000000004</v>
      </c>
    </row>
    <row r="9" spans="1:11" ht="45" x14ac:dyDescent="0.25">
      <c r="A9" s="53">
        <v>8</v>
      </c>
      <c r="B9" s="52">
        <v>1564720001</v>
      </c>
      <c r="C9" s="53" t="s">
        <v>150</v>
      </c>
      <c r="D9" s="54">
        <v>2180</v>
      </c>
      <c r="E9" s="54">
        <v>5620.47</v>
      </c>
      <c r="F9" s="56">
        <f t="shared" si="0"/>
        <v>7800.47</v>
      </c>
    </row>
    <row r="10" spans="1:11" ht="45" x14ac:dyDescent="0.25">
      <c r="A10" s="53">
        <v>9</v>
      </c>
      <c r="B10" s="52">
        <v>1564710006</v>
      </c>
      <c r="C10" s="53" t="s">
        <v>151</v>
      </c>
      <c r="D10" s="54">
        <v>3957.24</v>
      </c>
      <c r="E10" s="54">
        <v>1500</v>
      </c>
      <c r="F10" s="56">
        <f t="shared" si="0"/>
        <v>5457.24</v>
      </c>
    </row>
    <row r="11" spans="1:11" ht="34.5" customHeight="1" x14ac:dyDescent="0.25">
      <c r="A11" s="53">
        <v>10</v>
      </c>
      <c r="B11" s="52">
        <v>1564710002</v>
      </c>
      <c r="C11" s="53" t="s">
        <v>152</v>
      </c>
      <c r="D11" s="54">
        <v>11873.2</v>
      </c>
      <c r="E11" s="54">
        <v>1895.76</v>
      </c>
      <c r="F11" s="56">
        <f t="shared" si="0"/>
        <v>13768.960000000001</v>
      </c>
    </row>
    <row r="12" spans="1:11" ht="29.25" customHeight="1" x14ac:dyDescent="0.25">
      <c r="A12" s="51"/>
      <c r="B12" s="51"/>
      <c r="C12" s="58" t="s">
        <v>137</v>
      </c>
      <c r="D12" s="57">
        <f>SUM(D2:D11)</f>
        <v>56169.36</v>
      </c>
      <c r="E12" s="57">
        <f>SUM(E2:E11)</f>
        <v>28218.97</v>
      </c>
      <c r="F12" s="56">
        <f>D12+E12</f>
        <v>84388.33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Ενδεικτικός Προϋπολογισμός</vt:lpstr>
      <vt:lpstr>ΚΑΕ</vt:lpstr>
      <vt:lpstr>Φύλλο3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2018-05-22T10:23:42Z</dcterms:modified>
</cp:coreProperties>
</file>